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40" windowWidth="16185" windowHeight="7485"/>
  </bookViews>
  <sheets>
    <sheet name="ПОЖЕРТВОВАНИЯ" sheetId="1" r:id="rId1"/>
    <sheet name="РАСХОДЫ ПО ПРОГРАММАМ" sheetId="2" r:id="rId2"/>
    <sheet name="РАСХОДЫ НА ФОНД" sheetId="3" r:id="rId3"/>
  </sheets>
  <calcPr calcId="145621"/>
</workbook>
</file>

<file path=xl/calcChain.xml><?xml version="1.0" encoding="utf-8"?>
<calcChain xmlns="http://schemas.openxmlformats.org/spreadsheetml/2006/main">
  <c r="C19" i="3" l="1"/>
  <c r="C122" i="3" s="1"/>
  <c r="C119" i="3"/>
  <c r="C109" i="3"/>
  <c r="C98" i="3"/>
  <c r="C87" i="3"/>
  <c r="C78" i="3"/>
  <c r="C68" i="3"/>
  <c r="C58" i="3"/>
  <c r="C49" i="3"/>
  <c r="C39" i="3"/>
  <c r="C30" i="3"/>
  <c r="C10" i="3"/>
  <c r="G178" i="2"/>
  <c r="C177" i="2"/>
  <c r="C175" i="2"/>
  <c r="C167" i="2"/>
  <c r="C161" i="2"/>
  <c r="C151" i="2"/>
  <c r="C149" i="2"/>
  <c r="C141" i="2"/>
  <c r="C132" i="2"/>
  <c r="C128" i="2"/>
  <c r="C120" i="2"/>
  <c r="C87" i="2"/>
  <c r="C64" i="2"/>
  <c r="C59" i="2"/>
  <c r="C50" i="2"/>
  <c r="C32" i="2"/>
  <c r="C26" i="2"/>
  <c r="F245" i="1"/>
  <c r="E89" i="1"/>
  <c r="E215" i="1"/>
  <c r="E201" i="1"/>
  <c r="E185" i="1"/>
  <c r="E168" i="1"/>
  <c r="E149" i="1"/>
  <c r="E123" i="1"/>
  <c r="E112" i="1"/>
  <c r="E68" i="1"/>
  <c r="E49" i="1"/>
  <c r="E26" i="1"/>
  <c r="E237" i="1"/>
  <c r="G179" i="2" l="1"/>
  <c r="G180" i="2"/>
  <c r="C112" i="2" l="1"/>
  <c r="C100" i="2"/>
  <c r="C89" i="2"/>
  <c r="C74" i="2"/>
  <c r="C133" i="2" l="1"/>
  <c r="C16" i="2"/>
  <c r="C18" i="2" s="1"/>
  <c r="C52" i="2" l="1"/>
  <c r="G181" i="2"/>
  <c r="C35" i="2"/>
</calcChain>
</file>

<file path=xl/sharedStrings.xml><?xml version="1.0" encoding="utf-8"?>
<sst xmlns="http://schemas.openxmlformats.org/spreadsheetml/2006/main" count="620" uniqueCount="390">
  <si>
    <t>проект "Адресная помощь"</t>
  </si>
  <si>
    <t>Итого за февраль:</t>
  </si>
  <si>
    <t>Итого за март:</t>
  </si>
  <si>
    <t>Итого за апрель:</t>
  </si>
  <si>
    <t>Итого за май:</t>
  </si>
  <si>
    <t>Итого за июнь:</t>
  </si>
  <si>
    <t>Итого за сентябрь:</t>
  </si>
  <si>
    <t>Итого за октябрь:</t>
  </si>
  <si>
    <t>Итого за ноябрь:</t>
  </si>
  <si>
    <t>Итого за декабрь:</t>
  </si>
  <si>
    <t>, в том числе :</t>
  </si>
  <si>
    <t xml:space="preserve"> 2013г.</t>
  </si>
  <si>
    <t>январь 2013г.</t>
  </si>
  <si>
    <t>благотворительная программа "Реабилитация"</t>
  </si>
  <si>
    <t>фестиваль спорта и творчества "Мы всё можем сами!"</t>
  </si>
  <si>
    <t>благотворительная программа "Миллион добрых дел"</t>
  </si>
  <si>
    <t xml:space="preserve">создание ролика социальной рекламы </t>
  </si>
  <si>
    <t>Итого за январь:</t>
  </si>
  <si>
    <t>Расходы на содержание фонда</t>
  </si>
  <si>
    <t>почтовые расходы</t>
  </si>
  <si>
    <t>услуги банка</t>
  </si>
  <si>
    <t>налоги</t>
  </si>
  <si>
    <t>командировочные расходы</t>
  </si>
  <si>
    <t>ЯНВАРЬ 2013г.</t>
  </si>
  <si>
    <t>ФЕВРАЛЬ 2013г.</t>
  </si>
  <si>
    <t>февраль 2013г.</t>
  </si>
  <si>
    <t>ортопедические принадлежности для Никулина Сергея</t>
  </si>
  <si>
    <t>лабораторные исследования для Качановой Вероники</t>
  </si>
  <si>
    <t>оплата услуг цитологической клинической лаборатории, ж/д билетов и бытовых нужд для Кузьменок Екатерины</t>
  </si>
  <si>
    <t>Тонометр  Омрон М2</t>
  </si>
  <si>
    <t>март 2013г.</t>
  </si>
  <si>
    <t>МАРТ 2013г.</t>
  </si>
  <si>
    <t>Евролот-Запад
Соглашение от 20.03.2012 г.
&lt;...&gt;</t>
  </si>
  <si>
    <t>Аноним
Основной договор
&lt;...&gt;</t>
  </si>
  <si>
    <t>Летунова Н.Н
&lt;...&gt;&lt;...&gt;</t>
  </si>
  <si>
    <t>Хайбуллина Л.Ф.
&lt;...&gt;&lt;...&gt;</t>
  </si>
  <si>
    <t>Горьковая А.В.
&lt;...&gt;&lt;...&gt;</t>
  </si>
  <si>
    <t>Краюхин Р.А.
&lt;...&gt;&lt;...&gt;</t>
  </si>
  <si>
    <t>Лазукина О.
&lt;...&gt;&lt;...&gt;</t>
  </si>
  <si>
    <t>Аноним
&lt;...&gt;&lt;...&gt;</t>
  </si>
  <si>
    <t>Бабкова А.А.
&lt;...&gt;&lt;...&gt;</t>
  </si>
  <si>
    <t>Лепешкин В.В.
&lt;...&gt;&lt;...&gt;</t>
  </si>
  <si>
    <t>Ритейл
Соглашение от 20.03.2012 г.
&lt;...&gt;</t>
  </si>
  <si>
    <t>Поступление на расчетный счет 00000000015 от 01.02.2013 12:00:01
Благотворительные пожертвования по соглашению от 20.03.2012 г. по вх.д.272 от 01.02.2013</t>
  </si>
  <si>
    <t>Фабрика-кухня
Соглашение от 20.03.2012 г.
&lt;...&gt;</t>
  </si>
  <si>
    <t>Поступление на расчетный счет 00000000016 от 01.02.2013 12:00:02
Благотворительные пожертвования по вх.д.46506 от 01.02.2013</t>
  </si>
  <si>
    <t>Поступление на расчетный счет 00000000017 от 01.02.2013 12:00:03
Благотворительные пожертвования для Гаврикова Андрюши по вх.д.463 от 01.02.2013</t>
  </si>
  <si>
    <t>Коржукова Ю.Н.
&lt;...&gt;&lt;...&gt;</t>
  </si>
  <si>
    <t>Поступление на расчетный счет 00000000018 от 11.02.2013 12:00:00
Благотворительные пожертвования по соглашению от 20.03.2012 г. по вх.д.903 от 11.02.2013</t>
  </si>
  <si>
    <t>Поступление на расчетный счет 00000000019 от 11.02.2013 12:00:01
Благотворительные пожертвования по вх.д.950 от 11.02.2013</t>
  </si>
  <si>
    <t>Юрин С.А.
&lt;...&gt;&lt;...&gt;</t>
  </si>
  <si>
    <t>Поступление на расчетный счет 00000000020 от 12.02.2013 12:00:01
Благотворительные пожертвования по вх.д.71270 от 12.02.2013</t>
  </si>
  <si>
    <t>Володиков В.В.
&lt;...&gt;&lt;...&gt;</t>
  </si>
  <si>
    <t>Поступление на расчетный счет 00000000021 от 14.02.2013 12:00:00
Благотворительные пожертвования по вх.д.79054 от 14.02.2013</t>
  </si>
  <si>
    <t>Поступление на расчетный счет 00000000022 от 15.02.2013 12:00:02
Благотворительные пожертвования по вх.д.83835 от 15.02.2013</t>
  </si>
  <si>
    <t>Поступление на расчетный счет 00000000023 от 18.02.2013 12:00:00
Благотворительные пожертвования по вх.д.86894 от 18.02.2013</t>
  </si>
  <si>
    <t>Иванова Т.А.
&lt;...&gt;&lt;...&gt;</t>
  </si>
  <si>
    <t>Поступление на расчетный счет 00000000024 от 20.02.2013 12:00:02
Благотворительные пожертвования по вх.д.97014 от 20.02.2013</t>
  </si>
  <si>
    <t>Поступление на расчетный счет 00000000025 от 21.02.2013 12:00:00
Благотворительные пожертвования по вх.д.697 от 21.02.2013</t>
  </si>
  <si>
    <t>Поступление на расчетный счет 00000000026 от 21.02.2013 12:00:01
Благотворительные пожертвования по вх.д.1594 от 21.02.2013</t>
  </si>
  <si>
    <t>Поступление на расчетный счет 00000000027 от 22.02.2013 12:00:00
Благотворительные пожертвования по вх.д.5648 от 22.02.2013</t>
  </si>
  <si>
    <t>Поступление на расчетный счет 00000000028 от 27.02.2013 12:00:00
Благотворительные пожертвования по соглашению от 20.03.2012 г. по вх.д.902 от 27.02.2013</t>
  </si>
  <si>
    <t>Поступление на расчетный счет 00000000029 от 27.02.2013 12:00:01
Благотворительные пожертвования по соглашению от 20.03.2012 г. по вх.д.513 от 27.02.2013</t>
  </si>
  <si>
    <t>Поступление на расчетный счет 00000000030 от 27.02.2013 12:00:02
Благотворительные пожертвования по вх.д.18122 от 27.02.2013</t>
  </si>
  <si>
    <t>Поступление на расчетный счет 00000000031 от 28.02.2013 12:00:00
Благотворительные пожертвования по вх.д.22301 от 28.02.2013</t>
  </si>
  <si>
    <t>Козырева В.М.
&lt;...&gt;&lt;...&gt;</t>
  </si>
  <si>
    <t>Поступление на расчетный счет 00000000032 от 01.03.2013 12:00:00
Благотворительные пожертвования по вх.д.25220 от 01.03.2012</t>
  </si>
  <si>
    <t>Куксов И.Н.
&lt;...&gt;&lt;...&gt;</t>
  </si>
  <si>
    <t>Поступление на расчетный счет 00000000033 от 01.03.2013 12:00:01
Благотворительные пожертвования по вх.д.24080 от 01.03.2012</t>
  </si>
  <si>
    <t>Поступление на расчетный счет 00000000034 от 05.03.2013 15:40:40
Благотворительные пожертвования по вх.д.30814 от 05.03.2012</t>
  </si>
  <si>
    <t>Поступление на расчетный счет 00000000035 от 11.03.2013 12:00:00
Благотворительные пожертвования по соглашению от 20.03.2012 г. по вх.д.1539 от 11.03.2013</t>
  </si>
  <si>
    <t>Поступление на расчетный счет 00000000036 от 11.03.2013 12:00:01
Благотворительные пожертвования по вх.д.42210 от 11.03.2013</t>
  </si>
  <si>
    <t>Поступление на расчетный счет 00000000037 от 11.03.2013 12:00:02
Благотворительные пожертвования по вх.д.40915 от 11.03.2013</t>
  </si>
  <si>
    <t>Поступление на расчетный счет 00000000038 от 14.03.2013 0:00:01
Благотворительные пожертвования по вх.д.54426 от 14.03.2013</t>
  </si>
  <si>
    <t>Поступление на расчетный счет 00000000039 от 19.03.2013 12:00:00
Благотворительные пожертвования по вх.д.68329 от 19.03.2013</t>
  </si>
  <si>
    <t>Поступление на расчетный счет 00000000040 от 26.03.2013 12:00:00
Благотворительные пожертвования по вх.д.89986 от 26.03.2013</t>
  </si>
  <si>
    <t>Токарева А.В.
&lt;...&gt;&lt;...&gt;</t>
  </si>
  <si>
    <t>Поступление на расчетный счет 00000000041 от 26.03.2013 12:00:01
Благотворительные пожертвования по вх.д.89985 от 26.03.2013</t>
  </si>
  <si>
    <t>Косякова О.М.
&lt;...&gt;&lt;...&gt;</t>
  </si>
  <si>
    <t>Поступление на расчетный счет 00000000042 от 26.03.2013 12:00:02
Благотворительные пожертвования по вх.д.90610 от 26.03.2013</t>
  </si>
  <si>
    <t>Поступление на расчетный счет 00000000043 от 28.03.2013 12:00:00
Благотворительные пожертвования по вх.д.96729 от 28.03.2013</t>
  </si>
  <si>
    <t>Поступление на расчетный счет 00000000044 от 28.03.2013 12:00:01
Благотворительные пожертвования по вх.д.98455 от 28.03.2013</t>
  </si>
  <si>
    <t>Поступление на расчетный счет 00000000045 от 02.04.2013 12:00:00
Благотворительные пожертвования по вх.д.7740 от 02.04.2013</t>
  </si>
  <si>
    <t>Поступление на расчетный счет 00000000046 от 03.04.2013 12:00:00
Благотворительные пожертвования по вх.д.10592 от 03.04.2013</t>
  </si>
  <si>
    <t>Поступление на расчетный счет 00000000047 от 04.04.2013 0:00:00
Благотворительные пожертвования по вх.д.13795 от 04.04.2013</t>
  </si>
  <si>
    <t>Поступление на расчетный счет 00000000048 от 08.04.2013 12:00:00
Благотворительные пожертвования по соглашению от 20.03.2012 г. по вх.д.2220 от 08.04.2013</t>
  </si>
  <si>
    <t>Поступление на расчетный счет 00000000049 от 08.04.2013 12:00:01
Благотворительные пожертвования по вх.д.18107 от 08.04.2013</t>
  </si>
  <si>
    <t>Поступление на расчетный счет 00000000050 от 08.04.2013 12:00:02
Благотворительные пожертвования по вх.д.21850 от 08.04.2013</t>
  </si>
  <si>
    <t>Поступление на расчетный счет 00000000051 от 09.04.2013 12:00:00
Благотворительные пожертвования по вх.д.24856 от 09.04.2013</t>
  </si>
  <si>
    <t>Поступление на расчетный счет 00000000052 от 15.04.2013 15:07:00
Благотворительные пожертвования по вх.д.42506 от 15.04.2013</t>
  </si>
  <si>
    <t>Поступление на расчетный счет 00000000053 от 17.04.2013 12:00:00
Благотворительные пожертвования по соглашению от 20.03.2012 г. по вх.д.661 от 17.04.2013</t>
  </si>
  <si>
    <t>Поступление на расчетный счет 00000000054 от 17.04.2013 12:00:01
Благотворительные пожертвования по соглашению от 20.03.2012 г. по вх.д.955 от 17.04.2013</t>
  </si>
  <si>
    <t>Поступление на расчетный счет 00000000055 от 17.04.2013 12:00:02
Благотворительные пожертвования по вх.д.49750 от 17.04.2013</t>
  </si>
  <si>
    <t>Егорова М.Ф.
&lt;...&gt;&lt;...&gt;</t>
  </si>
  <si>
    <t>Поступление на расчетный счет 00000000056 от 17.04.2013 12:00:03
Благотворительные пожертвования по вх.д.50811 от 17.04.2013</t>
  </si>
  <si>
    <t>Поступление на расчетный счет 00000000057 от 18.04.2013 12:00:00
Благотворительные пожертвования по вх.д.352 от 18.04.2013</t>
  </si>
  <si>
    <t>Иванкова А.В.
&lt;...&gt;&lt;...&gt;</t>
  </si>
  <si>
    <t>Поступление на расчетный счет 00000000058 от 19.04.2013 12:00:00
Благотворительные пожертвования по вх.д.59026 от 19.04.2013</t>
  </si>
  <si>
    <t>Поступление на расчетный счет 00000000059 от 29.04.2013 12:00:00
Денежная премия победителям городского конкурса на лучшую композицию из цветов по вх.д.158 от 29.04.2013</t>
  </si>
  <si>
    <t>Брянская городская администрация
Без договора
&lt;...&gt;</t>
  </si>
  <si>
    <t>Поступление на расчетный счет 00000000060 от 30.04.2013 12:00:00
Благотворительные пожертвования по вх.д.86048 от 30.04.2013</t>
  </si>
  <si>
    <t>Поступление на расчетный счет 00000000061 от 06.05.2013 9:07:57
Благотворительные пожертвования по вх.д.89811 от 06.05.2013</t>
  </si>
  <si>
    <t>Поступление на расчетный счет 00000000062 от 07.05.2013 12:00:00
Благотворительные пожертвования по вх.д.85711 от 07.05.2013</t>
  </si>
  <si>
    <t>Поступление на расчетный счет 00000000063 от 15.05.2013 12:00:00
Благотворительные пожертвования по вх.д.9193 от 15.05.2013</t>
  </si>
  <si>
    <t>Поступление на расчетный счет 00000000064 от 16.05.2013 12:00:00
Благотворительные пожертвования по соглашению от 20.03.2012 г. по вх.д.3053 от 16.05.2013</t>
  </si>
  <si>
    <t>Поступление на расчетный счет 00000000065 от 17.05.2013 12:00:00
Благотворительные пожертвования по вх.д.17319 от 17.05.2013</t>
  </si>
  <si>
    <t>Поступление на расчетный счет 00000000066 от 20.05.2013 12:00:00
Благотворительные пожертвования по вх.д.23079 от 20.05.2013</t>
  </si>
  <si>
    <t>Поступление на расчетный счет 00000000067 от 23.05.2013 14:51:39
Благотворительные пожертвования по вх.д.35637 от 23.05.2013</t>
  </si>
  <si>
    <t>Поступление на расчетный счет 00000000068 от 24.05.2013 12:00:00
Благотворительные пожертвования по соглашению от 20.03.2012 г. по вх.д.237 от 24.05.2013</t>
  </si>
  <si>
    <t>Поступление на расчетный счет 00000000069 от 24.05.2013 12:00:01
Благотворительные пожертвования по соглашению от 20.03.2012 г. по вх.д.276 от 24.05.2013</t>
  </si>
  <si>
    <t>Поступление на расчетный счет 00000000070 от 29.05.2013 12:00:00
Благотворительные пожертвования по вх.д.51259 от 29.05.2013</t>
  </si>
  <si>
    <t>Гапеев С.А.
&lt;...&gt;&lt;...&gt;</t>
  </si>
  <si>
    <t>Поступление на расчетный счет 00000000071 от 30.05.2013 12:00:00
Благотворительные пожертвования по вх.д.53567 от 30.05.2013</t>
  </si>
  <si>
    <t>Поступление на расчетный счет 00000000072 от 31.05.2013 12:00:02
Благотворительные пожертвования по вх.д.57931 от 31.05.2013</t>
  </si>
  <si>
    <t>Белозеров
&lt;...&gt;&lt;...&gt;</t>
  </si>
  <si>
    <t>Поступление на расчетный счет 00000000073 от 31.05.2013 12:00:03
Благотворительные пожертвования по вх.д.779 от 31.05.2013</t>
  </si>
  <si>
    <t>Поступление на расчетный счет 00000000074 от 10.06.2013 12:00:00
Благотворительные пожертвования по вх.д.75341 от 10.06.2013</t>
  </si>
  <si>
    <t>Поступление на расчетный счет 00000000075 от 19.06.2013 12:00:00
Благотворительные пожертвования по вх.д.4403 от 19.06.2013</t>
  </si>
  <si>
    <t>Поступление на расчетный счет 00000000076 от 21.06.2013 12:00:00
Благотворительные пожертвования по соглашению от 20.03.2012 г. по вх.д.3990 от 21.06.2013</t>
  </si>
  <si>
    <t>Поступление на расчетный счет 00000000077 от 24.06.2013 12:00:00
Благотворительные пожертвования по вх.д.14954 от 24.06.2013</t>
  </si>
  <si>
    <t>Поступление на расчетный счет 00000000078 от 27.06.2013 15:08:54
Благотворительные пожертвования по вх.д.33418 от 27.06.2013</t>
  </si>
  <si>
    <t>Поступление на расчетный счет 00000000079 от 27.06.2013 15:08:55
Благотворительные пожертвования по вх.д.33497 от 27.06.2013</t>
  </si>
  <si>
    <t>Гаврикова Е.
&lt;...&gt;&lt;...&gt;</t>
  </si>
  <si>
    <t>Поступление на расчетный счет 00000000082 от 01.07.2013 12:00:00
Благотворительные пожертвования по вх.д.42754 от 01.07.2013</t>
  </si>
  <si>
    <t>Поступление на расчетный счет 00000000080 от 04.07.2013 12:00:00
Благотворительные пожертвования по вх.д.45 от 04.07.2013</t>
  </si>
  <si>
    <t>ИП Александрова Н.В.
&lt;...&gt;&lt;...&gt;</t>
  </si>
  <si>
    <t>Поступление на расчетный счет 00000000081 от 04.07.2013 12:00:01
Благотворительные пожертвования по вх.д.18824 от 04.07.2013</t>
  </si>
  <si>
    <t>Беликин Д.В.
&lt;...&gt;&lt;...&gt;</t>
  </si>
  <si>
    <t>Поступление на расчетный счет 00000000083 от 08.07.2013 12:00:00
Благотворительные пожертвования по вх.д.26545 от 08.07.2013</t>
  </si>
  <si>
    <t>Белозор И.В.
&lt;...&gt;&lt;...&gt;</t>
  </si>
  <si>
    <t>Поступление на расчетный счет 00000000084 от 15.07.2013 12:00:00
Благотворительные пожертвования по вх.д.29874 от 15.07.2013</t>
  </si>
  <si>
    <t>Поступление на расчетный счет 00000000085 от 15.07.2013 12:00:01
Благотворительные пожертвования по вх.д.29873 от 15.07.2013</t>
  </si>
  <si>
    <t>Поступление на расчетный счет 00000000086 от 15.07.2013 12:00:02
Благотворительные пожертвования по вх.д.29876 от 15.07.2013</t>
  </si>
  <si>
    <t>Куриленко Т.Д.
&lt;...&gt;&lt;...&gt;</t>
  </si>
  <si>
    <t>Поступление на расчетный счет 00000000087 от 15.07.2013 12:00:03
Благотворительные пожертвования по вх.д.29884 от 15.07.2013</t>
  </si>
  <si>
    <t>Гарипов Р.Р.
&lt;...&gt;&lt;...&gt;</t>
  </si>
  <si>
    <t>Поступление на расчетный счет 00000000088 от 16.07.2013 12:00:00
Благотворительные пожертвования по вх.д.32048 от 16.07.2013</t>
  </si>
  <si>
    <t>Якутин А.В.
&lt;...&gt;&lt;...&gt;</t>
  </si>
  <si>
    <t>Поступление на расчетный счет 00000000090 от 17.07.2013 12:00:00
Благотворительные пожертвования по вх.д.493 от 17.07.2013</t>
  </si>
  <si>
    <t>Матвеева Ю.Е.
&lt;...&gt;&lt;...&gt;</t>
  </si>
  <si>
    <t>Поступление на расчетный счет 00000000091 от 17.07.2013 12:00:01
Благотворительные пожертвования по вх.д.28490 от 17.07.2013</t>
  </si>
  <si>
    <t>Устинова Н.В.
&lt;...&gt;&lt;...&gt;</t>
  </si>
  <si>
    <t>Поступление на расчетный счет 00000000092 от 18.07.2013 12:00:00
Благотворительные пожертвования по вх.д.22512 от 18.07.2013</t>
  </si>
  <si>
    <t>Полоник Л.А.
&lt;...&gt;&lt;...&gt;</t>
  </si>
  <si>
    <t>Поступление на расчетный счет 00000000093 от 19.07.2013 12:00:00
Благотворительные пожертвования по вх.д.24112 от 19.07.2013</t>
  </si>
  <si>
    <t>Савушкина Н.В.
&lt;...&gt;&lt;...&gt;</t>
  </si>
  <si>
    <t>Поступление на расчетный счет 00000000094 от 19.07.2013 12:00:01
Благотворительные пожертвования по вх.д.24110 от 19.07.2013</t>
  </si>
  <si>
    <t>Осипенко Н.А.
&lt;...&gt;&lt;...&gt;</t>
  </si>
  <si>
    <t>Поступление на расчетный счет 00000000095 от 22.07.2013 12:00:00
Благотворительные пожертвования по вх.д.31498 от 22.07.2013</t>
  </si>
  <si>
    <t>Иванькин А.С.
&lt;...&gt;&lt;...&gt;</t>
  </si>
  <si>
    <t>Поступление на расчетный счет 00000000096 от 23.07.2013 12:00:00
Благотворительные пожертвования по вх.д.29750 от 23.07.2013</t>
  </si>
  <si>
    <t>Черненко О.О.
&lt;...&gt;&lt;...&gt;</t>
  </si>
  <si>
    <t>Поступление на расчетный счет 00000000097 от 24.07.2013 12:00:00
Благотворительные пожертвования по соглашению от 20.03.2012 г. по вх.д.130 от 24.07.2013</t>
  </si>
  <si>
    <t>Поступление на расчетный счет 00000000098 от 24.07.2013 12:00:01
Благотворительные пожертвования по соглашению от 20.03.2012 г. по вх.д.810 от 24.07.2013</t>
  </si>
  <si>
    <t>Поступление на расчетный счет 00000000089 от 26.07.2013 12:00:00
Благотворительные пожертвования по вх.д.25008 от 26.07.2013</t>
  </si>
  <si>
    <t>Лаворчик О.И.
&lt;...&gt;&lt;...&gt;</t>
  </si>
  <si>
    <t>Поступление на расчетный счет 00000000099 от 29.07.2013 12:00:00
Благотворительные пожертвования по вх.д.75660 от 29.07.2013</t>
  </si>
  <si>
    <t>Поступление на расчетный счет 00000000100 от 29.07.2013 12:00:01
Благотворительные пожертвования по вх.д.75654 от 29.07.2013</t>
  </si>
  <si>
    <t>Поступление на расчетный счет 00000000101 от 29.07.2013 12:00:02
Благотворительные пожертвования по вх.д.76008 от 29.07.2013</t>
  </si>
  <si>
    <t>Поступление на расчетный счет 00000000102 от 30.07.2013 12:00:00
Благотворительные пожертвования по вх.д.18117 от 30.07.2013</t>
  </si>
  <si>
    <t>Патрахин А.П.
&lt;...&gt;&lt;...&gt;</t>
  </si>
  <si>
    <t>Поступление на расчетный счет 00000000103 от 01.08.2013 12:00:00
Благотворительные пожертвования по вх.д.57771 от 01.08.2013</t>
  </si>
  <si>
    <t>Поступление на расчетный счет 00000000105 от 02.08.2013 0:00:00
Благотворительные пожертвования по вх.д.22504 от 02.08.2013</t>
  </si>
  <si>
    <t>Комовская Ю.М.
&lt;...&gt;&lt;...&gt;</t>
  </si>
  <si>
    <t>Поступление на расчетный счет 00000000104 от 02.08.2013 12:00:00
Благотворительные пожертвования по вх.д.22507 от 02.08.2013</t>
  </si>
  <si>
    <t>Устинова В.Ю.
&lt;...&gt;&lt;...&gt;</t>
  </si>
  <si>
    <t>Поступление на расчетный счет 00000000106 от 06.08.2013 12:00:02
Благотворительные пожертвования по вх.д.18819 от 06.08.2013</t>
  </si>
  <si>
    <t>Поступление на расчетный счет 00000000107 от 07.08.2013 12:00:00
Благотворительные пожертвования по вх.д.27189 от 07.08.2013</t>
  </si>
  <si>
    <t>Шаматрин В.В.
&lt;...&gt;&lt;...&gt;</t>
  </si>
  <si>
    <t>Поступление на расчетный счет 00000000108 от 08.08.2013 12:00:00
Благотворительные пожертвования по вх.д.65602 от 08.08.2013</t>
  </si>
  <si>
    <t>Поступление на расчетный счет 00000000109 от 12.08.2013 12:00:00
Благотворительные пожертвования по вх.д.34971 от 12.08.2013</t>
  </si>
  <si>
    <t>Борзых А.М.
&lt;...&gt;&lt;...&gt;</t>
  </si>
  <si>
    <t>Поступление на расчетный счет 00000000110 от 13.08.2013 12:00:00
Благотворительные пожертвования по соглашению от 20.03.2012 г. по вх.д.5324 от 13.08.2013</t>
  </si>
  <si>
    <t>Поступление на расчетный счет 00000000111 от 15.08.2013 12:00:00
Благотворительные пожертвования по вх.д.25569 от 15.08.2013</t>
  </si>
  <si>
    <t>Поступление на расчетный счет 00000000112 от 19.08.2013 12:00:00
Благотворительные пожертвования по вх.д.36313 от 19.08.2013</t>
  </si>
  <si>
    <t>Польша А.Ю.
&lt;...&gt;&lt;...&gt;</t>
  </si>
  <si>
    <t>Поступление на расчетный счет 00000000113 от 20.08.2013 12:00:00
Благотворительные пожертвования по вх.д.94970 от 20.08.2013</t>
  </si>
  <si>
    <t>Александрова Е.А
&lt;...&gt;&lt;...&gt;</t>
  </si>
  <si>
    <t>Поступление на расчетный счет 00000000114 от 27.08.2013 12:00:00
Благотворительные пожертвования по вх.д.23493 от 27.08.2013</t>
  </si>
  <si>
    <t>Поступление на расчетный счет 00000000116 от 29.08.2013 12:00:00
Благотворительные пожертвования по вх.д.25661 от 29.08.2013</t>
  </si>
  <si>
    <t>Поступление на расчетный счет 00000000115 от 30.08.2013 12:00:00
Благотворительные пожертвования по вх.д.985 от 30.08.2013</t>
  </si>
  <si>
    <t>Поступление на расчетный счет 00000000117 от 02.09.2013 12:00:00
Благотворительные пожертвования по вх.д.34384 от 02.09.2013</t>
  </si>
  <si>
    <t>Абашина Н.В.
&lt;...&gt;&lt;...&gt;</t>
  </si>
  <si>
    <t>Поступление на расчетный счет 00000000118 от 04.09.2013 12:00:00
Благотворительные пожертвования по вх.д.29868 от 04.09.2013</t>
  </si>
  <si>
    <t>Поступление на расчетный счет 00000000119 от 04.09.2013 12:00:01
Благотворительные пожертвования по вх.д.65602 от 08.08.2013</t>
  </si>
  <si>
    <t>Поступление на расчетный счет 00000000120 от 10.09.2013 12:00:00
Благотворительные пожертвования по вх.д.27652 от 10.09.2013</t>
  </si>
  <si>
    <t>Поступление на расчетный счет 00000000122 от 11.09.2013 12:00:00
Благотворительные пожертвования по вх.д.36116 от 11.09.2013</t>
  </si>
  <si>
    <t>Поступление на расчетный счет 00000000121 от 12.09.2013 12:00:00
Благотворительные пожертвования по вх.д.31420 от 12.09.2013</t>
  </si>
  <si>
    <t>Поступление на расчетный счет 00000000123 от 18.09.2013 12:00:00
Благотворительные пожертвования по вх.д.35419 от 18.09.2013</t>
  </si>
  <si>
    <t>Поступление на расчетный счет 00000000125 от 23.09.2013 12:00:00
Благотворительные пожертвования по вх.д.62 от 23.09.2013</t>
  </si>
  <si>
    <t>Поступление на расчетный счет 00000000126 от 23.09.2013 12:00:01
Благотворительные пожертвования по вх.д.44556 от 23.09.2013</t>
  </si>
  <si>
    <t>Коротаев А.В.
&lt;...&gt;&lt;...&gt;</t>
  </si>
  <si>
    <t>Поступление на расчетный счет 00000000124 от 24.09.2013 12:00:00
Благотворительные пожертвования по вх.д.75049 от 24.09.2013</t>
  </si>
  <si>
    <t>Поступление на расчетный счет 00000000127 от 25.09.2013 12:00:00
Благотворительные пожертвования по вх.д.109932 от 25.09.2013</t>
  </si>
  <si>
    <t>Поступление на расчетный счет 00000000128 от 27.09.2013 12:00:00
Благотворительные пожертвования по соглашению от 20.03.2012 г. по вх.д.154 от 27.09.2013</t>
  </si>
  <si>
    <t>Поступление на расчетный счет 00000000129 от 27.09.2013 12:00:01
Благотворительные пожертвования по соглашению от 20.03.2012 г. по вх.д.369 от 27.09.2013</t>
  </si>
  <si>
    <t>Поступление на расчетный счет 00000000130 от 30.09.2013 12:00:02
Благотворительные пожертвования по вх.д.44410 от 30.09.2013</t>
  </si>
  <si>
    <t>Поступление на расчетный счет 00000000131 от 02.10.2013 12:00:00
Благотворительные пожертвования по вх.д.30867 от 02.10.2013</t>
  </si>
  <si>
    <t>Шумилин А.В.
&lt;...&gt;&lt;...&gt;</t>
  </si>
  <si>
    <t>Поступление на расчетный счет 00000000132 от 04.10.2013 12:00:00
Благотворительные пожертвования по вх.д.28881 от 04.10.2013</t>
  </si>
  <si>
    <t>Овечкин Д.С.
&lt;...&gt;&lt;...&gt;</t>
  </si>
  <si>
    <t>Поступление на расчетный счет 00000000133 от 07.10.2013 12:00:00
Благотворительные пожертвования по вх.д.43703 от 07.10.2013</t>
  </si>
  <si>
    <t>Конкин В.В.
&lt;...&gt;&lt;...&gt;</t>
  </si>
  <si>
    <t>Поступление на расчетный счет 00000000134 от 07.10.2013 12:00:01
Благотворительные пожертвования по вх.д.43702 от 07.10.2013</t>
  </si>
  <si>
    <t>Поступление на расчетный счет 00000000135 от 14.10.2013 12:00:00
Благотворительные пожертвования по вх.д.56944 от 14.10.2013</t>
  </si>
  <si>
    <t>Поступление на расчетный счет 00000000136 от 14.10.2013 12:00:01
Благотворительные пожертвования по вх.д.56943 от 14.10.2013</t>
  </si>
  <si>
    <t>Карасева О.В.
&lt;...&gt;&lt;...&gt;</t>
  </si>
  <si>
    <t>Поступление на расчетный счет 00000000137 от 22.10.2013 12:00:00
Благотворительные пожертвования по вх.д.122366 от 22.10.2013</t>
  </si>
  <si>
    <t>Халюков А.П.
&lt;...&gt;&lt;...&gt;</t>
  </si>
  <si>
    <t>Поступление на расчетный счет 00000000138 от 24.10.2013 0:00:00
Благотворительные пожертвования по соглашению от 20.03.2012 г. по вх.д.527 от 24.10.2013</t>
  </si>
  <si>
    <t>Поступление на расчетный счет 00000000139 от 24.10.2013 12:00:00
Благотворительные пожертвования по соглашению от 20.03.2012 г. по вх.д.607 от 24.10.2013</t>
  </si>
  <si>
    <t>Поступление на расчетный счет 00000000140 от 24.10.2013 12:00:01
Благотворительные пожертвования по вх.д.119786 от 24.10.2013</t>
  </si>
  <si>
    <t>Прокошина Е.Д.
&lt;...&gt;&lt;...&gt;</t>
  </si>
  <si>
    <t>Поступление на расчетный счет 00000000141 от 25.10.2013 12:00:00
Благотворительные пожертвования по вх.д.27060 от 25.10.2013</t>
  </si>
  <si>
    <t>Поступление на расчетный счет 00000000142 от 28.10.2013 12:00:00
Благотворительные пожертвования по вх.д.41177 от 28.10.2013</t>
  </si>
  <si>
    <t>Кононенко Д.В.
&lt;...&gt;&lt;...&gt;</t>
  </si>
  <si>
    <t>Поступление на расчетный счет 00000000143 от 31.10.2013 12:00:00
Благотворительные пожертвования по вх.д.24757 от 31.10.2013</t>
  </si>
  <si>
    <t>Поступление на расчетный счет 00000000144 от 05.11.2013 12:00:00
Благотворительные пожертвования по вх.д.39688 от 05.11.2013</t>
  </si>
  <si>
    <t>Меркушина М.Ю.
&lt;...&gt;&lt;...&gt;</t>
  </si>
  <si>
    <t>Поступление на расчетный счет 00000000145 от 06.11.2013 12:00:00
Благотворительные пожертвования по вх.д.25161 от 06.11.2013</t>
  </si>
  <si>
    <t>Игнатчик Ю.И.
&lt;...&gt;&lt;...&gt;</t>
  </si>
  <si>
    <t>Поступление на расчетный счет 00000000146 от 08.11.2013 15:11:35
Благотворительные пожертвования по вх.д.97437 от 08.11.2013</t>
  </si>
  <si>
    <t>Поступление на расчетный счет 00000000147 от 12.11.2013 12:00:00
Благотворительные пожертвования по вх.д.26700 от 12.11.2013</t>
  </si>
  <si>
    <t>Старшинов П.А.
&lt;...&gt;&lt;...&gt;</t>
  </si>
  <si>
    <t>Поступление на расчетный счет 00000000148 от 14.11.2013 12:00:00
Благотворительные пожертвования по соглашению от 20.03.2012 г. по вх.д.7770 от 14.11.2013</t>
  </si>
  <si>
    <t>Поступление на расчетный счет 00000000149 от 25.11.2013 12:00:00
Благотворительные пожертвования по вх.д.43755 от 25.11.2013</t>
  </si>
  <si>
    <t>Поступление на расчетный счет 00000000150 от 29.11.2013 12:00:00
Благотворительные пожертвования по вх.д.25268 от 29.11.2013</t>
  </si>
  <si>
    <t>Молчанова Н.В.
&lt;...&gt;&lt;...&gt;</t>
  </si>
  <si>
    <t>БЛАГОТВОРИТЕЛЬНЫЕ ПОЖЕРТВОВАНИЯ</t>
  </si>
  <si>
    <t xml:space="preserve">Поступление на расчетный счет 00000000001 от 09.01.2013 </t>
  </si>
  <si>
    <t xml:space="preserve">Поступление на расчетный счет 00000000002 от 09.01.2013 </t>
  </si>
  <si>
    <t xml:space="preserve">Поступление на расчетный счет 00000000003 от 10.01.2013 </t>
  </si>
  <si>
    <t xml:space="preserve">Поступление на расчетный счет 00000000004 от 10.01.2013 </t>
  </si>
  <si>
    <t xml:space="preserve">Поступление на расчетный счет 00000000005 от 11.01.2013 </t>
  </si>
  <si>
    <t xml:space="preserve">Поступление на расчетный счет 00000000006 от 16.01.2013 </t>
  </si>
  <si>
    <t xml:space="preserve">Поступление на расчетный счет 00000000007 от 18.01.2013 </t>
  </si>
  <si>
    <t xml:space="preserve">Поступление на расчетный счет 00000000008 от 21.01.2013 </t>
  </si>
  <si>
    <t xml:space="preserve">Поступление на расчетный счет 00000000009 от 21.01.2013 </t>
  </si>
  <si>
    <t xml:space="preserve">Поступление на расчетный счет 00000000010 от 22.01.2013 </t>
  </si>
  <si>
    <t xml:space="preserve">Поступление на расчетный счет 00000000011 от 24.01.2013 </t>
  </si>
  <si>
    <t xml:space="preserve">Поступление на расчетный счет 00000000013 от 28.01.2013 </t>
  </si>
  <si>
    <t xml:space="preserve">Поступление на расчетный счет 00000000012 от 29.01.2013 </t>
  </si>
  <si>
    <t>Итого:</t>
  </si>
  <si>
    <t xml:space="preserve">Поступление на расчетный счет 00000000014 от 01.02.2013 </t>
  </si>
  <si>
    <t>апрель 2013г.</t>
  </si>
  <si>
    <t>май 2013г.</t>
  </si>
  <si>
    <t>июнь 2013г.</t>
  </si>
  <si>
    <t>июль 2013г.</t>
  </si>
  <si>
    <t>август 2013г.</t>
  </si>
  <si>
    <t>сентябрь 2013г.</t>
  </si>
  <si>
    <t>октябрь 2013г.</t>
  </si>
  <si>
    <t>ноябрь 2013г.</t>
  </si>
  <si>
    <t>декабрь 2013г.</t>
  </si>
  <si>
    <t>АПРЕЛЬ 2013г.</t>
  </si>
  <si>
    <t>МАЙ 2013г.</t>
  </si>
  <si>
    <t>ИЮНЬ 2013г.</t>
  </si>
  <si>
    <t>ИЮЛЬ 2013г.</t>
  </si>
  <si>
    <t>АВГУСТ 2013г.</t>
  </si>
  <si>
    <t>СЕНТЯБРЬ 2013г.</t>
  </si>
  <si>
    <t>ОКТЯБРЬ 2013г.</t>
  </si>
  <si>
    <t>НОЯБРЬ 2013г.</t>
  </si>
  <si>
    <t>ДЕКАБРЬ 2013г.</t>
  </si>
  <si>
    <t>оплата труда</t>
  </si>
  <si>
    <t xml:space="preserve">оплата труда </t>
  </si>
  <si>
    <t>ВСЕГО за 2013г.:</t>
  </si>
  <si>
    <t>Шевелев Н.В.
&lt;...&gt;&lt;...&gt;</t>
  </si>
  <si>
    <t>Приходный кассовый ордер 00000000006 от 29.01.2013 11:37:42
Благотворительные пожертвования на изготовление и размещение социальной рекламы</t>
  </si>
  <si>
    <t>Алехин И.И.
&lt;...&gt;&lt;...&gt;</t>
  </si>
  <si>
    <t>Приходный кассовый ордер 00000000005 от 29.01.2013 11:37:41
Благотворительные пожертвования на изготовление и размещение социальной рекламы</t>
  </si>
  <si>
    <t>Частные пожертвования с ящиков
&lt;...&gt;&lt;...&gt;</t>
  </si>
  <si>
    <t>Приходный кассовый ордер 00000000004 от 29.01.2013 11:37:40
Благотворительные пожертвования, собранные от частных лиц согласно актам №1-14 от 29.01.2013 г. вскрытия ящиков для сбора частных пожертвований и выем</t>
  </si>
  <si>
    <t>Приходный кассовый ордер 00000000003 от 21.01.2013 12:00:04
благотворительные пожертвования</t>
  </si>
  <si>
    <t>Приходный кассовый ордер 00000000002 от 21.01.2013 12:00:03
благотворительные пожертвования</t>
  </si>
  <si>
    <t>Сергета Е.А.
Основной договор
&lt;...&gt;</t>
  </si>
  <si>
    <t>Приходный кассовый ордер 00000000001 от 16.01.2013 11:57:16
Благотворительные пожертвования</t>
  </si>
  <si>
    <t>Шевелев Н.В.</t>
  </si>
  <si>
    <t>Алехин И.И.</t>
  </si>
  <si>
    <t>Приходный кассовый ордер 00000000008 от 20.02.2013 12:00:00
Благотворительные пожертвования, собранные от частных лиц согласно актам №15-27 от 20.02.2013 г. вскрытия ящиков для сбора частных пожертвований и вые</t>
  </si>
  <si>
    <t xml:space="preserve">Приходный кассовый ордер 00000000009 от 25.02.2013 11:27:26
Благотворительные пожертвования </t>
  </si>
  <si>
    <t xml:space="preserve">Приходный кассовый ордер 00000000010 от 05.03.2013 15:40:13
Благотворительные пожертвования </t>
  </si>
  <si>
    <t>Вендина Л.П.
&lt;...&gt;&lt;...&gt;</t>
  </si>
  <si>
    <t>Приходный кассовый ордер 00000000013 от 22.03.2013 20:00:04
Благотворительные пожертвования на изготовление и размещение социальной рекламы</t>
  </si>
  <si>
    <t>Приходный кассовый ордер 00000000012 от 22.03.2013 19:54:22
Благотворительные пожертвования, собранные от частных лиц согласно актам №28-46 от 22.03.2013 г. вскрытия ящиков для сбора частных пожертвований и вые</t>
  </si>
  <si>
    <t xml:space="preserve">Приходный кассовый ордер 00000000014 от 15.04.2013 12:00:00
Благотворительные пожертвования </t>
  </si>
  <si>
    <t>Погорелов Д.Ю.
Основной договор
&lt;...&gt;</t>
  </si>
  <si>
    <t>Виноградова Н.М.
&lt;...&gt;&lt;...&gt;</t>
  </si>
  <si>
    <t xml:space="preserve">Приходный кассовый ордер 00000000016 от 26.04.2013 12:00:00
Благотворительные пожертвования </t>
  </si>
  <si>
    <t>Частные пожертвования от физических лиц, участвовавших в благотворительной акции "Белый цветок" 
&lt;...&gt;&lt;...&gt;</t>
  </si>
  <si>
    <t xml:space="preserve">Приходный кассовый ордер 00000000015 от 25.04.2013 12:00:00
Частные пожертвования от физических лиц, участвовавших в благотворительной акции "Белый цветок" </t>
  </si>
  <si>
    <t>Адасиков П.А.
&lt;...&gt;&lt;...&gt;</t>
  </si>
  <si>
    <t xml:space="preserve">Приходный кассовый ордер 00000000020 от 06.05.2013 9:06:43
Благотворительные пожертвования </t>
  </si>
  <si>
    <t>Приходный кассовый ордер 00000000019 от 06.05.2013 9:06:42
Благотворительные пожертвования, собранные от частных лиц согласно актам №48-66 от 06.05.2013 г. вскрытия ящиков для сбора частных пожертвований и вые</t>
  </si>
  <si>
    <t>Приходный кассовый ордер 00000000018 от 06.05.2013 9:06:02
Благотворительные пожертвования, собранные от частных лиц согласно актам №47 от 22.03.2013 г. вскрытия ящиков для сбора частных пожертвований и выемки</t>
  </si>
  <si>
    <t xml:space="preserve">Приходный кассовый ордер 00000000017 от 06.05.2013 9:03:12
Благотворительные пожертвования </t>
  </si>
  <si>
    <t xml:space="preserve">Приходный кассовый ордер 00000000025 от 28.05.2013 12:00:01
Благотворительные пожертвования </t>
  </si>
  <si>
    <t xml:space="preserve">Приходный кассовый ордер 00000000023 от 27.05.2013 15:40:51
Благотворительные пожертвования, собранные от частных лиц согласно акту №80 от 27.05.2013 г. вскрытия ящиков для сбора частных пожертвований и выемки </t>
  </si>
  <si>
    <t>Приходный кассовый ордер 00000000022 от 27.05.2013 15:35:26
Благотворительные пожертвования, собранные от частных лиц согласно актам №67-79 от 27.05.2013 г. вскрытия ящиков для сбора частных пожертвований и вые</t>
  </si>
  <si>
    <t xml:space="preserve">Приходный кассовый ордер 00000000026 от 06.06.2013 0:00:00
Благотворительные пожертвования </t>
  </si>
  <si>
    <t>Зезека Е.М.
&lt;...&gt;&lt;...&gt;</t>
  </si>
  <si>
    <t>Понкратова М.Н.
&lt;...&gt;&lt;...&gt;</t>
  </si>
  <si>
    <t xml:space="preserve">Приходный кассовый ордер 00000000027 от 27.06.2013 15:08:16
Благотворительные пожертвования </t>
  </si>
  <si>
    <t>Приходный кассовый ордер 00000000028 от 06.08.2013 12:00:00
Благотворительные пожертвования, собранные от частных лиц согласно актам №80-87 от 06.08.2013 г. вскрытия ящиков для сбора частных пожертвований и вые</t>
  </si>
  <si>
    <t>Приходный кассовый ордер 00000000029 от 07.08.2013 12:00:02
Благотворительные пожертвования, собранные от частных лиц согласно актам №88-96 от 07.08.2013 г. вскрытия ящиков для сбора частных пожертвований и вые</t>
  </si>
  <si>
    <t>Приходный кассовый ордер 00000000031 от 01.11.2013 14:01:17
Благотворительные пожертвования на изготовление и размещение социальной рекламы</t>
  </si>
  <si>
    <t>Приходный кассовый ордер 00000000030 от 01.11.2013 14:01:01
Благотворительные пожертвования на изготовление и размещение социальной рекламы</t>
  </si>
  <si>
    <t>Приходный кассовый ордер 00000000033 от 08.11.2013 15:11:07
Благотворительные пожертвования, собранные от частных лиц согласно актам №97-104 от 08.11.2013 г. вскрытия ящиков для сбора частных пожертвований и вы</t>
  </si>
  <si>
    <t>Приходный кассовый ордер 00000000034 от 11.11.2013 10:19:06
Благотворительные пожертвования, собранные от частных лиц согласно актам №105-113 от 11.11.2013 г. вскрытия ящиков для сбора частных пожертвований и в</t>
  </si>
  <si>
    <t>проект "Семейный клуб выходного дня"</t>
  </si>
  <si>
    <t>прокат ролика социальной рекламы на светодиодных экранах</t>
  </si>
  <si>
    <t>Набор для проведения TCR a/b CD19 деплеции для РДКБ</t>
  </si>
  <si>
    <t>экскурсионно-реабилитационная программа в г.Могилев</t>
  </si>
  <si>
    <t>изготовление информационных стендов</t>
  </si>
  <si>
    <t>услуги связи</t>
  </si>
  <si>
    <t>Онкаспар</t>
  </si>
  <si>
    <t>буклеты</t>
  </si>
  <si>
    <t>Расходные материалы, мед.маски и пульсоксиметр</t>
  </si>
  <si>
    <t>прокат видеоролика социальной рекламы на светодиодных экранах</t>
  </si>
  <si>
    <r>
      <t>по благотворительной  программе "</t>
    </r>
    <r>
      <rPr>
        <b/>
        <sz val="12"/>
        <color indexed="8"/>
        <rFont val="Calibri"/>
        <family val="2"/>
        <charset val="204"/>
      </rPr>
      <t>Адресная помощь</t>
    </r>
    <r>
      <rPr>
        <sz val="12"/>
        <color indexed="8"/>
        <rFont val="Calibri"/>
        <family val="2"/>
        <charset val="204"/>
      </rPr>
      <t>"</t>
    </r>
  </si>
  <si>
    <r>
      <t>по благотворительной программе "</t>
    </r>
    <r>
      <rPr>
        <b/>
        <sz val="12"/>
        <color indexed="8"/>
        <rFont val="Calibri"/>
        <family val="2"/>
        <charset val="204"/>
      </rPr>
      <t>Помощь больнице</t>
    </r>
    <r>
      <rPr>
        <sz val="12"/>
        <color indexed="8"/>
        <rFont val="Calibri"/>
        <family val="2"/>
        <charset val="204"/>
      </rPr>
      <t>"</t>
    </r>
  </si>
  <si>
    <r>
      <t>по благотворительной программе "</t>
    </r>
    <r>
      <rPr>
        <b/>
        <sz val="12"/>
        <color indexed="8"/>
        <rFont val="Calibri"/>
        <family val="2"/>
        <charset val="204"/>
      </rPr>
      <t>Реабилитация</t>
    </r>
    <r>
      <rPr>
        <sz val="12"/>
        <color indexed="8"/>
        <rFont val="Calibri"/>
        <family val="2"/>
        <charset val="204"/>
      </rPr>
      <t>"</t>
    </r>
  </si>
  <si>
    <r>
      <t xml:space="preserve">по благотворительной программе </t>
    </r>
    <r>
      <rPr>
        <b/>
        <sz val="12"/>
        <color theme="1"/>
        <rFont val="Calibri"/>
        <family val="2"/>
        <charset val="204"/>
        <scheme val="minor"/>
      </rPr>
      <t>"Миллион добрых дел"</t>
    </r>
  </si>
  <si>
    <t>ВСЕГО ЗА 2013г.:</t>
  </si>
  <si>
    <t>благотворительная программа  "Адресная помощь"</t>
  </si>
  <si>
    <t>благотворительная программа "Помощь больнице"</t>
  </si>
  <si>
    <t>благотворительная программа "Адресная помощь"</t>
  </si>
  <si>
    <t xml:space="preserve">входящий остаток - </t>
  </si>
  <si>
    <t>изготовление 2-х баннеров 3м*6м и 4-х пилларсов для социальной рекламы</t>
  </si>
  <si>
    <t>услуги по установке электронного документооборота</t>
  </si>
  <si>
    <t>обслуживание сайта  за декабрь 2012г. и январь 2013г.</t>
  </si>
  <si>
    <t>оплата аппарата неинвазивной дыхательной поддержки в комплекте с принадлежностями для Гаврикова Андрюши</t>
  </si>
  <si>
    <t>РАСХОДЫ по программам</t>
  </si>
  <si>
    <t>Кардиоксан лио.порошок д/инф.500мг (профилактика кардиотоксичности химиопрепаратов)</t>
  </si>
  <si>
    <t>обслуживание сайта за февраль 2013г</t>
  </si>
  <si>
    <t>программа "Семейный клуб выходного дня"(оплата проживания и питания семей-участников программы)</t>
  </si>
  <si>
    <t>обслуживание сайта за март, апрель, май 2013г.</t>
  </si>
  <si>
    <t>*</t>
  </si>
  <si>
    <t>медицинские костюмы для врачей</t>
  </si>
  <si>
    <t xml:space="preserve">Элькар р-р 100мг ампулы 5мл №10 </t>
  </si>
  <si>
    <t>оплата лабораторных исследований для Качановой Вероники</t>
  </si>
  <si>
    <t>оплата ж/д билетов для детей, вожатых и руководителя группы для участия в реабилитационной смене в лагере "Шередарь" (Владимирская обл.)</t>
  </si>
  <si>
    <t>оплата услуг цитологической клинической лаборатории для Чумановой Полины</t>
  </si>
  <si>
    <t xml:space="preserve">Вифенд табл.200мг </t>
  </si>
  <si>
    <t>праздник "Здравствуй, лето!" ко Дню защиты детей</t>
  </si>
  <si>
    <t>участие команды фонда в IV Всемирных детских играх победителей</t>
  </si>
  <si>
    <t>оплата лекарств и МРТ для Морозова Никиты</t>
  </si>
  <si>
    <t>Натулан капсулы 50м г №50</t>
  </si>
  <si>
    <t>Итого за июль:</t>
  </si>
  <si>
    <t>расходов нет</t>
  </si>
  <si>
    <t>оплата цитологического исследования для Ганусича Артема</t>
  </si>
  <si>
    <t>Диспенсеры д/жидкого мыла, ж/мыло, бум.полотенца</t>
  </si>
  <si>
    <t xml:space="preserve">Дифлюкан капс.50мг </t>
  </si>
  <si>
    <t>Аспарагиназа, лиофизилат для приг-я р-ра для внутрив.и внутримыш.введ 10 000МЕ (Медак) фл.№5</t>
  </si>
  <si>
    <t>медицинские исследования для Касина Андрея</t>
  </si>
  <si>
    <t>Лекарства (гептрал, хофитол) для Журова Алексея</t>
  </si>
  <si>
    <t>Приходный кассовый ордер 00000000038 от 10.12.2013 13:14:08
Благотворительные пожертвования на изготовление сумок с символикой благотворительного фонда "ДОБРЫЙ ЖУРАВЛИК"</t>
  </si>
  <si>
    <t>Приходный кассовый ордер 00000000039 от 10.12.2013 13:15:14
Благотворительные пожертвования на изготовление футболок с символикой благотворительного фонда "ДОБРЫЙ ЖУРАВЛИК"</t>
  </si>
  <si>
    <t>Приходный кассовый ордер 00000000040 от 10.12.2013 13:15:44
Благотворительные пожертвования на изготовление футболок с символикой благотворительного фонда "ДОБРЫЙ ЖУРАВЛИК"</t>
  </si>
  <si>
    <t xml:space="preserve">Приходный кассовый ордер 00000000036 от 04.12.2013 12:00:01
</t>
  </si>
  <si>
    <t>Приходный кассовый ордер 00000000035 от 03.12.2013 12:00:01</t>
  </si>
  <si>
    <t xml:space="preserve">Приходный кассовый ордер 00000000042 от 31.12.2013 0:00:00
Благотворительные пожертвования </t>
  </si>
  <si>
    <t xml:space="preserve">Приходный кассовый ордер 00000000043 от 31.12.2013 0:00:00
Благотворительные пожертвования </t>
  </si>
  <si>
    <t>Приходный кассовый ордер 00000000041 от 30.12.2013 12:00:00</t>
  </si>
  <si>
    <t>Приходный кассовый ордер 00000000037 от 10.12.2013 13:10:40
Благотворительные пожертвования на изготовление видеоролика</t>
  </si>
  <si>
    <t>Поступление на расчетный счет 00000000155 от 12.12.2013 12:00:00
Благотворительные пожертвования по соглашению от 20.03.2012 г. по вх.д.8622 от 12.12.2013</t>
  </si>
  <si>
    <t>Поступление на расчетный счет 00000000158 от 26.12.2013 12:00:00
Благотворительные пожертвования по соглашению от 20.03.2012 г. по вх.д.602 от 26.12.2013</t>
  </si>
  <si>
    <t>Поступление на расчетный счет 00000000159 от 26.12.2013 12:00:01
Благотворительные пожертвования по соглашению от 20.03.2012 г. по вх.д.200 от 26.12.2013</t>
  </si>
  <si>
    <t>Поступление на расчетный счет 00000000151 от 02.12.2013 12:00:00
Благотворительные пожертвования по вх.д.40886 от 02.12.2013</t>
  </si>
  <si>
    <t>Поступление на расчетный счет 00000000152 от 03.12.2013 12:00:00
Благотворительные пожертвования по вх.д.23175 от 03.12.2013</t>
  </si>
  <si>
    <t>Поступление на расчетный счет 00000000153 от 04.12.2013 12:00:00
Благотворительные пожертвования по вх.д.31373 от 04.12.2013</t>
  </si>
  <si>
    <t>Авдеенко Г.А.
&lt;...&gt;&lt;...&gt;</t>
  </si>
  <si>
    <t>Поступление на расчетный счет 00000000154 от 10.12.2013 13:16:58
Благотворительные пожертвования по вх.д.28511 от 10.12.2013</t>
  </si>
  <si>
    <t>Поступление на расчетный счет 00000000156 от 18.12.2013 12:00:00
Благотворительные пожертвования по вх.д.34315 от 18.12.2013</t>
  </si>
  <si>
    <t>Авдеенко А.В.
&lt;...&gt;&lt;...&gt;</t>
  </si>
  <si>
    <t>Поступление на расчетный счет 00000000157 от 25.12.2013 12:00:00
Благотворительные пожертвования по вх.д.35209 от 25.12.2013</t>
  </si>
  <si>
    <t>Всего за 2013г.:</t>
  </si>
  <si>
    <t>ИНЫЕ ИСТОЧНИКИ ПОСТУПЛЕНИЙ</t>
  </si>
  <si>
    <t xml:space="preserve"> </t>
  </si>
  <si>
    <t>изготовление календарей</t>
  </si>
  <si>
    <t>изготовление информационных листовок</t>
  </si>
  <si>
    <t>изготовление текстильной продукции для благотворительных акций</t>
  </si>
  <si>
    <t>изготовление текстильной продукции для участников реабилитационных программ</t>
  </si>
  <si>
    <t>изготовление видеоролика</t>
  </si>
  <si>
    <t>приобретение МФУ</t>
  </si>
  <si>
    <t>энтеросгель и рекормон для Воронина Николая</t>
  </si>
  <si>
    <t>оплата услуг ЦКЛ и ж/д билетов для Богодерова Сергея</t>
  </si>
  <si>
    <t>оплата проезда к месту лечения, проживания и костылей для Кобозевой Вероники</t>
  </si>
  <si>
    <t>расходы на проведение мероприятия "Хочу увидеть мир"</t>
  </si>
  <si>
    <t>инвалидная коляска Кимба Нео для Тука Матвея с доставкой</t>
  </si>
  <si>
    <t>ящики для пожертвований с доставкой</t>
  </si>
  <si>
    <t>оплата лабораторных исследований и ортопедического матраса (с доставкой) для Никулина Сергея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</si>
</sst>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name val="Arial"/>
      <family val="2"/>
    </font>
    <font>
      <b/>
      <sz val="12"/>
      <color indexed="8"/>
      <name val="Calibri"/>
      <family val="2"/>
      <charset val="204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3" fillId="0" borderId="1" xfId="0" applyFont="1" applyBorder="1"/>
    <xf numFmtId="4" fontId="3" fillId="0" borderId="1" xfId="0" applyNumberFormat="1" applyFont="1" applyBorder="1"/>
    <xf numFmtId="4" fontId="4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4" fontId="2" fillId="0" borderId="0" xfId="0" applyNumberFormat="1" applyFont="1"/>
    <xf numFmtId="0" fontId="2" fillId="0" borderId="0" xfId="0" applyFont="1"/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4" fontId="4" fillId="0" borderId="0" xfId="0" applyNumberFormat="1" applyFont="1" applyBorder="1"/>
    <xf numFmtId="4" fontId="4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4" fontId="2" fillId="0" borderId="0" xfId="0" applyNumberFormat="1" applyFont="1" applyBorder="1"/>
    <xf numFmtId="4" fontId="3" fillId="0" borderId="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/>
    <xf numFmtId="0" fontId="3" fillId="0" borderId="0" xfId="0" applyFont="1" applyAlignment="1">
      <alignment horizontal="right"/>
    </xf>
    <xf numFmtId="4" fontId="3" fillId="0" borderId="0" xfId="0" applyNumberFormat="1" applyFont="1"/>
    <xf numFmtId="0" fontId="5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>
      <alignment horizontal="right" wrapText="1"/>
    </xf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0" xfId="0" applyFont="1" applyBorder="1"/>
    <xf numFmtId="0" fontId="0" fillId="0" borderId="0" xfId="0" applyBorder="1"/>
    <xf numFmtId="0" fontId="8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/>
    <xf numFmtId="4" fontId="8" fillId="0" borderId="0" xfId="0" applyNumberFormat="1" applyFont="1" applyBorder="1" applyAlignment="1">
      <alignment horizontal="right" vertical="top" wrapText="1"/>
    </xf>
    <xf numFmtId="0" fontId="9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8" fillId="0" borderId="1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/>
    <xf numFmtId="9" fontId="2" fillId="0" borderId="0" xfId="1" applyFont="1"/>
    <xf numFmtId="0" fontId="8" fillId="0" borderId="1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right" wrapText="1"/>
    </xf>
    <xf numFmtId="0" fontId="2" fillId="0" borderId="0" xfId="0" applyFont="1" applyBorder="1"/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10" fillId="0" borderId="2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 vertical="top" wrapText="1"/>
    </xf>
    <xf numFmtId="4" fontId="8" fillId="0" borderId="3" xfId="0" applyNumberFormat="1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 vertical="top" wrapText="1"/>
    </xf>
    <xf numFmtId="2" fontId="8" fillId="0" borderId="3" xfId="0" applyNumberFormat="1" applyFont="1" applyBorder="1" applyAlignment="1">
      <alignment horizontal="right" vertical="top" wrapText="1"/>
    </xf>
    <xf numFmtId="2" fontId="8" fillId="0" borderId="4" xfId="0" applyNumberFormat="1" applyFont="1" applyBorder="1" applyAlignment="1">
      <alignment horizontal="righ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3" fontId="0" fillId="0" borderId="0" xfId="0" applyNumberForma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5"/>
  <sheetViews>
    <sheetView tabSelected="1" topLeftCell="A7" workbookViewId="0">
      <selection activeCell="H7" sqref="H7"/>
    </sheetView>
  </sheetViews>
  <sheetFormatPr defaultRowHeight="15" x14ac:dyDescent="0.25"/>
  <cols>
    <col min="1" max="2" width="9.140625" style="40"/>
    <col min="3" max="3" width="28" style="40" customWidth="1"/>
    <col min="4" max="4" width="41" style="40" customWidth="1"/>
    <col min="5" max="5" width="21.5703125" style="40" customWidth="1"/>
    <col min="6" max="6" width="28" style="40" customWidth="1"/>
    <col min="7" max="7" width="9.140625" style="40"/>
    <col min="8" max="8" width="11.42578125" style="40" bestFit="1" customWidth="1"/>
    <col min="9" max="16384" width="9.140625" style="40"/>
  </cols>
  <sheetData>
    <row r="2" spans="1:8" x14ac:dyDescent="0.25">
      <c r="A2" s="66" t="s">
        <v>228</v>
      </c>
      <c r="B2" s="66"/>
      <c r="C2" s="66"/>
      <c r="D2" s="66"/>
      <c r="E2" s="66"/>
      <c r="F2" s="66"/>
      <c r="G2" s="66"/>
      <c r="H2" s="66"/>
    </row>
    <row r="3" spans="1:8" x14ac:dyDescent="0.25">
      <c r="A3" s="50"/>
      <c r="B3" s="50"/>
      <c r="C3" s="50"/>
      <c r="D3" s="50"/>
      <c r="E3" s="50"/>
      <c r="F3" s="50"/>
      <c r="G3" s="50"/>
      <c r="H3" s="62"/>
    </row>
    <row r="4" spans="1:8" ht="15.75" x14ac:dyDescent="0.25">
      <c r="B4" s="39"/>
      <c r="C4" s="39"/>
      <c r="D4" s="39"/>
      <c r="E4" s="51" t="s">
        <v>325</v>
      </c>
      <c r="F4" s="52">
        <v>52475.39</v>
      </c>
      <c r="G4" s="52"/>
    </row>
    <row r="5" spans="1:8" ht="15.75" x14ac:dyDescent="0.25">
      <c r="B5" s="39"/>
      <c r="C5" s="39"/>
      <c r="D5" s="39"/>
      <c r="E5" s="51"/>
      <c r="F5" s="52"/>
      <c r="G5" s="52"/>
    </row>
    <row r="6" spans="1:8" x14ac:dyDescent="0.25">
      <c r="B6" s="39"/>
      <c r="C6" s="39"/>
      <c r="D6" s="45" t="s">
        <v>12</v>
      </c>
      <c r="E6" s="42"/>
      <c r="F6" s="42"/>
    </row>
    <row r="7" spans="1:8" ht="36" x14ac:dyDescent="0.25">
      <c r="B7" s="63" t="s">
        <v>229</v>
      </c>
      <c r="C7" s="63"/>
      <c r="D7" s="46" t="s">
        <v>32</v>
      </c>
      <c r="E7" s="64">
        <v>13785</v>
      </c>
      <c r="F7" s="64"/>
    </row>
    <row r="8" spans="1:8" ht="36" x14ac:dyDescent="0.25">
      <c r="B8" s="63" t="s">
        <v>230</v>
      </c>
      <c r="C8" s="63"/>
      <c r="D8" s="46" t="s">
        <v>33</v>
      </c>
      <c r="E8" s="64">
        <v>1000</v>
      </c>
      <c r="F8" s="64"/>
    </row>
    <row r="9" spans="1:8" ht="24" x14ac:dyDescent="0.25">
      <c r="B9" s="63" t="s">
        <v>231</v>
      </c>
      <c r="C9" s="63"/>
      <c r="D9" s="46" t="s">
        <v>34</v>
      </c>
      <c r="E9" s="64">
        <v>1000</v>
      </c>
      <c r="F9" s="64"/>
    </row>
    <row r="10" spans="1:8" ht="24" x14ac:dyDescent="0.25">
      <c r="B10" s="63" t="s">
        <v>232</v>
      </c>
      <c r="C10" s="63"/>
      <c r="D10" s="46" t="s">
        <v>35</v>
      </c>
      <c r="E10" s="67">
        <v>500</v>
      </c>
      <c r="F10" s="67"/>
    </row>
    <row r="11" spans="1:8" ht="24" x14ac:dyDescent="0.25">
      <c r="B11" s="63" t="s">
        <v>233</v>
      </c>
      <c r="C11" s="63"/>
      <c r="D11" s="46" t="s">
        <v>36</v>
      </c>
      <c r="E11" s="64">
        <v>1000</v>
      </c>
      <c r="F11" s="64"/>
    </row>
    <row r="12" spans="1:8" ht="24" x14ac:dyDescent="0.25">
      <c r="B12" s="63" t="s">
        <v>234</v>
      </c>
      <c r="C12" s="63"/>
      <c r="D12" s="46" t="s">
        <v>37</v>
      </c>
      <c r="E12" s="67">
        <v>500</v>
      </c>
      <c r="F12" s="67"/>
    </row>
    <row r="13" spans="1:8" ht="45.75" customHeight="1" x14ac:dyDescent="0.25">
      <c r="B13" s="63" t="s">
        <v>274</v>
      </c>
      <c r="C13" s="63"/>
      <c r="D13" s="46" t="s">
        <v>273</v>
      </c>
      <c r="E13" s="64">
        <v>15630</v>
      </c>
      <c r="F13" s="64"/>
    </row>
    <row r="14" spans="1:8" ht="36" x14ac:dyDescent="0.25">
      <c r="B14" s="72" t="s">
        <v>235</v>
      </c>
      <c r="C14" s="73"/>
      <c r="D14" s="46" t="s">
        <v>33</v>
      </c>
      <c r="E14" s="68">
        <v>1000</v>
      </c>
      <c r="F14" s="69"/>
    </row>
    <row r="15" spans="1:8" ht="24" x14ac:dyDescent="0.25">
      <c r="B15" s="63" t="s">
        <v>236</v>
      </c>
      <c r="C15" s="63"/>
      <c r="D15" s="46" t="s">
        <v>38</v>
      </c>
      <c r="E15" s="68">
        <v>3000</v>
      </c>
      <c r="F15" s="69"/>
    </row>
    <row r="16" spans="1:8" ht="31.5" customHeight="1" x14ac:dyDescent="0.25">
      <c r="B16" s="63" t="s">
        <v>237</v>
      </c>
      <c r="C16" s="63"/>
      <c r="D16" s="46" t="s">
        <v>33</v>
      </c>
      <c r="E16" s="70">
        <v>500</v>
      </c>
      <c r="F16" s="71"/>
    </row>
    <row r="17" spans="2:6" ht="41.25" customHeight="1" x14ac:dyDescent="0.25">
      <c r="B17" s="63" t="s">
        <v>272</v>
      </c>
      <c r="C17" s="63"/>
      <c r="D17" s="46" t="s">
        <v>275</v>
      </c>
      <c r="E17" s="64">
        <v>100000</v>
      </c>
      <c r="F17" s="64"/>
    </row>
    <row r="18" spans="2:6" ht="37.5" customHeight="1" x14ac:dyDescent="0.25">
      <c r="B18" s="63" t="s">
        <v>271</v>
      </c>
      <c r="C18" s="63"/>
      <c r="D18" s="46" t="s">
        <v>276</v>
      </c>
      <c r="E18" s="64">
        <v>100000</v>
      </c>
      <c r="F18" s="64"/>
    </row>
    <row r="19" spans="2:6" ht="24" x14ac:dyDescent="0.25">
      <c r="B19" s="63" t="s">
        <v>238</v>
      </c>
      <c r="C19" s="63"/>
      <c r="D19" s="46" t="s">
        <v>39</v>
      </c>
      <c r="E19" s="70">
        <v>300</v>
      </c>
      <c r="F19" s="71"/>
    </row>
    <row r="20" spans="2:6" ht="24" x14ac:dyDescent="0.25">
      <c r="B20" s="63" t="s">
        <v>239</v>
      </c>
      <c r="C20" s="63"/>
      <c r="D20" s="46" t="s">
        <v>40</v>
      </c>
      <c r="E20" s="70">
        <v>500</v>
      </c>
      <c r="F20" s="71"/>
    </row>
    <row r="21" spans="2:6" ht="24" x14ac:dyDescent="0.25">
      <c r="B21" s="63" t="s">
        <v>240</v>
      </c>
      <c r="C21" s="63"/>
      <c r="D21" s="46" t="s">
        <v>41</v>
      </c>
      <c r="E21" s="70">
        <v>500</v>
      </c>
      <c r="F21" s="71"/>
    </row>
    <row r="22" spans="2:6" ht="24" x14ac:dyDescent="0.25">
      <c r="B22" s="63" t="s">
        <v>241</v>
      </c>
      <c r="C22" s="63"/>
      <c r="D22" s="46" t="s">
        <v>39</v>
      </c>
      <c r="E22" s="68">
        <v>1500</v>
      </c>
      <c r="F22" s="69"/>
    </row>
    <row r="23" spans="2:6" ht="24" x14ac:dyDescent="0.25">
      <c r="B23" s="63" t="s">
        <v>270</v>
      </c>
      <c r="C23" s="63"/>
      <c r="D23" s="46" t="s">
        <v>269</v>
      </c>
      <c r="E23" s="64">
        <v>272909.5</v>
      </c>
      <c r="F23" s="64"/>
    </row>
    <row r="24" spans="2:6" ht="57" customHeight="1" x14ac:dyDescent="0.25">
      <c r="B24" s="63" t="s">
        <v>268</v>
      </c>
      <c r="C24" s="63"/>
      <c r="D24" s="46" t="s">
        <v>267</v>
      </c>
      <c r="E24" s="64">
        <v>11570</v>
      </c>
      <c r="F24" s="64"/>
    </row>
    <row r="25" spans="2:6" ht="75" customHeight="1" x14ac:dyDescent="0.25">
      <c r="B25" s="63" t="s">
        <v>266</v>
      </c>
      <c r="C25" s="63"/>
      <c r="D25" s="46" t="s">
        <v>265</v>
      </c>
      <c r="E25" s="64">
        <v>8870</v>
      </c>
      <c r="F25" s="64"/>
    </row>
    <row r="26" spans="2:6" x14ac:dyDescent="0.25">
      <c r="B26" s="41"/>
      <c r="C26" s="41"/>
      <c r="D26" s="44" t="s">
        <v>242</v>
      </c>
      <c r="E26" s="65">
        <f>SUM(E7:F25)</f>
        <v>534064.5</v>
      </c>
      <c r="F26" s="65"/>
    </row>
    <row r="27" spans="2:6" x14ac:dyDescent="0.25">
      <c r="B27" s="41"/>
      <c r="C27" s="41"/>
      <c r="D27" s="41"/>
      <c r="E27" s="43"/>
      <c r="F27" s="43"/>
    </row>
    <row r="28" spans="2:6" x14ac:dyDescent="0.25">
      <c r="B28" s="41"/>
      <c r="C28" s="41"/>
      <c r="D28" s="47" t="s">
        <v>25</v>
      </c>
      <c r="E28" s="43"/>
      <c r="F28" s="43"/>
    </row>
    <row r="29" spans="2:6" ht="36" x14ac:dyDescent="0.25">
      <c r="B29" s="63" t="s">
        <v>243</v>
      </c>
      <c r="C29" s="63"/>
      <c r="D29" s="46" t="s">
        <v>42</v>
      </c>
      <c r="E29" s="68">
        <v>44390</v>
      </c>
      <c r="F29" s="69"/>
    </row>
    <row r="30" spans="2:6" ht="36" x14ac:dyDescent="0.25">
      <c r="B30" s="63" t="s">
        <v>43</v>
      </c>
      <c r="C30" s="63"/>
      <c r="D30" s="46" t="s">
        <v>44</v>
      </c>
      <c r="E30" s="68">
        <v>41115</v>
      </c>
      <c r="F30" s="69"/>
    </row>
    <row r="31" spans="2:6" ht="24" x14ac:dyDescent="0.25">
      <c r="B31" s="63" t="s">
        <v>45</v>
      </c>
      <c r="C31" s="63"/>
      <c r="D31" s="46" t="s">
        <v>39</v>
      </c>
      <c r="E31" s="68">
        <v>1000</v>
      </c>
      <c r="F31" s="69"/>
    </row>
    <row r="32" spans="2:6" ht="63" customHeight="1" x14ac:dyDescent="0.25">
      <c r="B32" s="63" t="s">
        <v>46</v>
      </c>
      <c r="C32" s="63"/>
      <c r="D32" s="46" t="s">
        <v>47</v>
      </c>
      <c r="E32" s="70">
        <v>200</v>
      </c>
      <c r="F32" s="71"/>
    </row>
    <row r="33" spans="2:6" ht="36" x14ac:dyDescent="0.25">
      <c r="B33" s="63" t="s">
        <v>48</v>
      </c>
      <c r="C33" s="63"/>
      <c r="D33" s="46" t="s">
        <v>32</v>
      </c>
      <c r="E33" s="68">
        <v>15640</v>
      </c>
      <c r="F33" s="69"/>
    </row>
    <row r="34" spans="2:6" ht="24" x14ac:dyDescent="0.25">
      <c r="B34" s="63" t="s">
        <v>49</v>
      </c>
      <c r="C34" s="63"/>
      <c r="D34" s="46" t="s">
        <v>50</v>
      </c>
      <c r="E34" s="70">
        <v>387</v>
      </c>
      <c r="F34" s="71"/>
    </row>
    <row r="35" spans="2:6" ht="24" x14ac:dyDescent="0.25">
      <c r="B35" s="63" t="s">
        <v>51</v>
      </c>
      <c r="C35" s="63"/>
      <c r="D35" s="46" t="s">
        <v>52</v>
      </c>
      <c r="E35" s="70">
        <v>30</v>
      </c>
      <c r="F35" s="71"/>
    </row>
    <row r="36" spans="2:6" ht="36" x14ac:dyDescent="0.25">
      <c r="B36" s="63" t="s">
        <v>53</v>
      </c>
      <c r="C36" s="63"/>
      <c r="D36" s="46" t="s">
        <v>33</v>
      </c>
      <c r="E36" s="68">
        <v>2000</v>
      </c>
      <c r="F36" s="69"/>
    </row>
    <row r="37" spans="2:6" ht="24" x14ac:dyDescent="0.25">
      <c r="B37" s="63" t="s">
        <v>54</v>
      </c>
      <c r="C37" s="63"/>
      <c r="D37" s="46" t="s">
        <v>39</v>
      </c>
      <c r="E37" s="68">
        <v>1350</v>
      </c>
      <c r="F37" s="69"/>
    </row>
    <row r="38" spans="2:6" ht="24" x14ac:dyDescent="0.25">
      <c r="B38" s="63" t="s">
        <v>55</v>
      </c>
      <c r="C38" s="63"/>
      <c r="D38" s="46" t="s">
        <v>56</v>
      </c>
      <c r="E38" s="70">
        <v>70</v>
      </c>
      <c r="F38" s="71"/>
    </row>
    <row r="39" spans="2:6" ht="24" x14ac:dyDescent="0.25">
      <c r="B39" s="63" t="s">
        <v>57</v>
      </c>
      <c r="C39" s="63"/>
      <c r="D39" s="46" t="s">
        <v>39</v>
      </c>
      <c r="E39" s="70">
        <v>20</v>
      </c>
      <c r="F39" s="71"/>
    </row>
    <row r="40" spans="2:6" ht="24" x14ac:dyDescent="0.25">
      <c r="B40" s="63" t="s">
        <v>277</v>
      </c>
      <c r="C40" s="63"/>
      <c r="D40" s="46" t="s">
        <v>269</v>
      </c>
      <c r="E40" s="64">
        <v>117858.55</v>
      </c>
      <c r="F40" s="64"/>
    </row>
    <row r="41" spans="2:6" ht="24" x14ac:dyDescent="0.25">
      <c r="B41" s="63" t="s">
        <v>58</v>
      </c>
      <c r="C41" s="63"/>
      <c r="D41" s="46" t="s">
        <v>34</v>
      </c>
      <c r="E41" s="68">
        <v>1000</v>
      </c>
      <c r="F41" s="69"/>
    </row>
    <row r="42" spans="2:6" ht="24" x14ac:dyDescent="0.25">
      <c r="B42" s="63" t="s">
        <v>59</v>
      </c>
      <c r="C42" s="63"/>
      <c r="D42" s="46" t="s">
        <v>39</v>
      </c>
      <c r="E42" s="70">
        <v>200</v>
      </c>
      <c r="F42" s="71"/>
    </row>
    <row r="43" spans="2:6" ht="24" x14ac:dyDescent="0.25">
      <c r="B43" s="63" t="s">
        <v>60</v>
      </c>
      <c r="C43" s="63"/>
      <c r="D43" s="46" t="s">
        <v>39</v>
      </c>
      <c r="E43" s="68">
        <v>1000</v>
      </c>
      <c r="F43" s="69"/>
    </row>
    <row r="44" spans="2:6" ht="33.75" customHeight="1" x14ac:dyDescent="0.25">
      <c r="B44" s="63" t="s">
        <v>278</v>
      </c>
      <c r="C44" s="63"/>
      <c r="D44" s="46" t="s">
        <v>265</v>
      </c>
      <c r="E44" s="64">
        <v>2700</v>
      </c>
      <c r="F44" s="64"/>
    </row>
    <row r="45" spans="2:6" ht="36" x14ac:dyDescent="0.25">
      <c r="B45" s="63" t="s">
        <v>61</v>
      </c>
      <c r="C45" s="63"/>
      <c r="D45" s="46" t="s">
        <v>42</v>
      </c>
      <c r="E45" s="68">
        <v>27740</v>
      </c>
      <c r="F45" s="69"/>
    </row>
    <row r="46" spans="2:6" ht="36" x14ac:dyDescent="0.25">
      <c r="B46" s="63" t="s">
        <v>62</v>
      </c>
      <c r="C46" s="63"/>
      <c r="D46" s="46" t="s">
        <v>44</v>
      </c>
      <c r="E46" s="68">
        <v>26465</v>
      </c>
      <c r="F46" s="69"/>
    </row>
    <row r="47" spans="2:6" ht="24" x14ac:dyDescent="0.25">
      <c r="B47" s="63" t="s">
        <v>63</v>
      </c>
      <c r="C47" s="63"/>
      <c r="D47" s="46" t="s">
        <v>39</v>
      </c>
      <c r="E47" s="70">
        <v>500</v>
      </c>
      <c r="F47" s="71"/>
    </row>
    <row r="48" spans="2:6" ht="24" x14ac:dyDescent="0.25">
      <c r="B48" s="63" t="s">
        <v>64</v>
      </c>
      <c r="C48" s="63"/>
      <c r="D48" s="46" t="s">
        <v>65</v>
      </c>
      <c r="E48" s="68">
        <v>8600</v>
      </c>
      <c r="F48" s="69"/>
    </row>
    <row r="49" spans="2:6" x14ac:dyDescent="0.25">
      <c r="B49" s="41"/>
      <c r="C49" s="41"/>
      <c r="D49" s="44" t="s">
        <v>242</v>
      </c>
      <c r="E49" s="65">
        <f>SUM(E29:F48)</f>
        <v>292265.55</v>
      </c>
      <c r="F49" s="65"/>
    </row>
    <row r="50" spans="2:6" x14ac:dyDescent="0.25">
      <c r="B50" s="41"/>
      <c r="C50" s="41"/>
      <c r="D50" s="41"/>
      <c r="E50" s="43"/>
      <c r="F50" s="43"/>
    </row>
    <row r="51" spans="2:6" x14ac:dyDescent="0.25">
      <c r="B51" s="41"/>
      <c r="C51" s="41"/>
      <c r="D51" s="47" t="s">
        <v>30</v>
      </c>
      <c r="E51" s="43"/>
      <c r="F51" s="43"/>
    </row>
    <row r="52" spans="2:6" ht="24" x14ac:dyDescent="0.25">
      <c r="B52" s="63" t="s">
        <v>66</v>
      </c>
      <c r="C52" s="63"/>
      <c r="D52" s="46" t="s">
        <v>67</v>
      </c>
      <c r="E52" s="68">
        <v>10000</v>
      </c>
      <c r="F52" s="69"/>
    </row>
    <row r="53" spans="2:6" ht="24" x14ac:dyDescent="0.25">
      <c r="B53" s="63" t="s">
        <v>68</v>
      </c>
      <c r="C53" s="63"/>
      <c r="D53" s="46" t="s">
        <v>39</v>
      </c>
      <c r="E53" s="68">
        <v>2000</v>
      </c>
      <c r="F53" s="69"/>
    </row>
    <row r="54" spans="2:6" ht="24" x14ac:dyDescent="0.25">
      <c r="B54" s="63" t="s">
        <v>69</v>
      </c>
      <c r="C54" s="63"/>
      <c r="D54" s="46" t="s">
        <v>39</v>
      </c>
      <c r="E54" s="70">
        <v>200</v>
      </c>
      <c r="F54" s="71"/>
    </row>
    <row r="55" spans="2:6" ht="24" x14ac:dyDescent="0.25">
      <c r="B55" s="63" t="s">
        <v>279</v>
      </c>
      <c r="C55" s="63"/>
      <c r="D55" s="46" t="s">
        <v>280</v>
      </c>
      <c r="E55" s="64">
        <v>1000</v>
      </c>
      <c r="F55" s="64"/>
    </row>
    <row r="56" spans="2:6" ht="36" x14ac:dyDescent="0.25">
      <c r="B56" s="63" t="s">
        <v>70</v>
      </c>
      <c r="C56" s="63"/>
      <c r="D56" s="46" t="s">
        <v>32</v>
      </c>
      <c r="E56" s="68">
        <v>14040</v>
      </c>
      <c r="F56" s="69"/>
    </row>
    <row r="57" spans="2:6" ht="24" x14ac:dyDescent="0.25">
      <c r="B57" s="63" t="s">
        <v>71</v>
      </c>
      <c r="C57" s="63"/>
      <c r="D57" s="46" t="s">
        <v>39</v>
      </c>
      <c r="E57" s="68">
        <v>1980</v>
      </c>
      <c r="F57" s="69"/>
    </row>
    <row r="58" spans="2:6" ht="24" x14ac:dyDescent="0.25">
      <c r="B58" s="63" t="s">
        <v>72</v>
      </c>
      <c r="C58" s="63"/>
      <c r="D58" s="46" t="s">
        <v>39</v>
      </c>
      <c r="E58" s="70">
        <v>100</v>
      </c>
      <c r="F58" s="71"/>
    </row>
    <row r="59" spans="2:6" ht="24" x14ac:dyDescent="0.25">
      <c r="B59" s="63" t="s">
        <v>73</v>
      </c>
      <c r="C59" s="63"/>
      <c r="D59" s="46" t="s">
        <v>39</v>
      </c>
      <c r="E59" s="68">
        <v>4500</v>
      </c>
      <c r="F59" s="69"/>
    </row>
    <row r="60" spans="2:6" ht="24" x14ac:dyDescent="0.25">
      <c r="B60" s="63" t="s">
        <v>74</v>
      </c>
      <c r="C60" s="63"/>
      <c r="D60" s="46" t="s">
        <v>39</v>
      </c>
      <c r="E60" s="68">
        <v>1000</v>
      </c>
      <c r="F60" s="69"/>
    </row>
    <row r="61" spans="2:6" ht="24" x14ac:dyDescent="0.25">
      <c r="B61" s="63" t="s">
        <v>282</v>
      </c>
      <c r="C61" s="63"/>
      <c r="D61" s="46" t="s">
        <v>269</v>
      </c>
      <c r="E61" s="64">
        <v>244331</v>
      </c>
      <c r="F61" s="64"/>
    </row>
    <row r="62" spans="2:6" ht="49.5" customHeight="1" x14ac:dyDescent="0.25">
      <c r="B62" s="63" t="s">
        <v>281</v>
      </c>
      <c r="C62" s="63"/>
      <c r="D62" s="46" t="s">
        <v>267</v>
      </c>
      <c r="E62" s="64">
        <v>9000</v>
      </c>
      <c r="F62" s="64"/>
    </row>
    <row r="63" spans="2:6" ht="24" x14ac:dyDescent="0.25">
      <c r="B63" s="63" t="s">
        <v>75</v>
      </c>
      <c r="C63" s="63"/>
      <c r="D63" s="46" t="s">
        <v>76</v>
      </c>
      <c r="E63" s="68">
        <v>4500</v>
      </c>
      <c r="F63" s="69"/>
    </row>
    <row r="64" spans="2:6" ht="24" x14ac:dyDescent="0.25">
      <c r="B64" s="63" t="s">
        <v>77</v>
      </c>
      <c r="C64" s="63"/>
      <c r="D64" s="46" t="s">
        <v>78</v>
      </c>
      <c r="E64" s="68">
        <v>1000</v>
      </c>
      <c r="F64" s="69"/>
    </row>
    <row r="65" spans="2:6" ht="24" x14ac:dyDescent="0.25">
      <c r="B65" s="63" t="s">
        <v>79</v>
      </c>
      <c r="C65" s="63"/>
      <c r="D65" s="46" t="s">
        <v>39</v>
      </c>
      <c r="E65" s="70">
        <v>150</v>
      </c>
      <c r="F65" s="71"/>
    </row>
    <row r="66" spans="2:6" ht="24" x14ac:dyDescent="0.25">
      <c r="B66" s="63" t="s">
        <v>80</v>
      </c>
      <c r="C66" s="63"/>
      <c r="D66" s="46" t="s">
        <v>65</v>
      </c>
      <c r="E66" s="68">
        <v>8600</v>
      </c>
      <c r="F66" s="69"/>
    </row>
    <row r="67" spans="2:6" ht="24" x14ac:dyDescent="0.25">
      <c r="B67" s="63" t="s">
        <v>81</v>
      </c>
      <c r="C67" s="63"/>
      <c r="D67" s="46" t="s">
        <v>39</v>
      </c>
      <c r="E67" s="68">
        <v>1000</v>
      </c>
      <c r="F67" s="69"/>
    </row>
    <row r="68" spans="2:6" x14ac:dyDescent="0.25">
      <c r="B68" s="41"/>
      <c r="C68" s="41"/>
      <c r="D68" s="44" t="s">
        <v>242</v>
      </c>
      <c r="E68" s="65">
        <f>SUM(E52:F67)</f>
        <v>303401</v>
      </c>
      <c r="F68" s="65"/>
    </row>
    <row r="69" spans="2:6" x14ac:dyDescent="0.25">
      <c r="B69" s="41"/>
      <c r="C69" s="41"/>
      <c r="D69" s="41"/>
      <c r="E69" s="43"/>
      <c r="F69" s="43"/>
    </row>
    <row r="70" spans="2:6" x14ac:dyDescent="0.25">
      <c r="B70" s="41"/>
      <c r="C70" s="41"/>
      <c r="D70" s="47" t="s">
        <v>244</v>
      </c>
      <c r="E70" s="43"/>
      <c r="F70" s="43"/>
    </row>
    <row r="71" spans="2:6" ht="24" x14ac:dyDescent="0.25">
      <c r="B71" s="63" t="s">
        <v>82</v>
      </c>
      <c r="C71" s="63"/>
      <c r="D71" s="46" t="s">
        <v>39</v>
      </c>
      <c r="E71" s="68">
        <v>13900</v>
      </c>
      <c r="F71" s="69"/>
    </row>
    <row r="72" spans="2:6" ht="24" x14ac:dyDescent="0.25">
      <c r="B72" s="63" t="s">
        <v>83</v>
      </c>
      <c r="C72" s="63"/>
      <c r="D72" s="46" t="s">
        <v>39</v>
      </c>
      <c r="E72" s="68">
        <v>1000</v>
      </c>
      <c r="F72" s="69"/>
    </row>
    <row r="73" spans="2:6" ht="24" x14ac:dyDescent="0.25">
      <c r="B73" s="63" t="s">
        <v>84</v>
      </c>
      <c r="C73" s="63"/>
      <c r="D73" s="46" t="s">
        <v>39</v>
      </c>
      <c r="E73" s="68">
        <v>1000</v>
      </c>
      <c r="F73" s="69"/>
    </row>
    <row r="74" spans="2:6" ht="63.75" customHeight="1" x14ac:dyDescent="0.25">
      <c r="B74" s="63" t="s">
        <v>85</v>
      </c>
      <c r="C74" s="63"/>
      <c r="D74" s="46" t="s">
        <v>32</v>
      </c>
      <c r="E74" s="68">
        <v>25280</v>
      </c>
      <c r="F74" s="69"/>
    </row>
    <row r="75" spans="2:6" ht="24" x14ac:dyDescent="0.25">
      <c r="B75" s="63" t="s">
        <v>86</v>
      </c>
      <c r="C75" s="63"/>
      <c r="D75" s="46" t="s">
        <v>39</v>
      </c>
      <c r="E75" s="68">
        <v>9900</v>
      </c>
      <c r="F75" s="69"/>
    </row>
    <row r="76" spans="2:6" ht="24" x14ac:dyDescent="0.25">
      <c r="B76" s="63" t="s">
        <v>87</v>
      </c>
      <c r="C76" s="63"/>
      <c r="D76" s="46" t="s">
        <v>39</v>
      </c>
      <c r="E76" s="68">
        <v>1000</v>
      </c>
      <c r="F76" s="69"/>
    </row>
    <row r="77" spans="2:6" ht="24" x14ac:dyDescent="0.25">
      <c r="B77" s="63" t="s">
        <v>88</v>
      </c>
      <c r="C77" s="63"/>
      <c r="D77" s="46" t="s">
        <v>39</v>
      </c>
      <c r="E77" s="68">
        <v>9405.94</v>
      </c>
      <c r="F77" s="69"/>
    </row>
    <row r="78" spans="2:6" ht="24" x14ac:dyDescent="0.25">
      <c r="B78" s="63" t="s">
        <v>89</v>
      </c>
      <c r="C78" s="63"/>
      <c r="D78" s="46" t="s">
        <v>39</v>
      </c>
      <c r="E78" s="70">
        <v>780</v>
      </c>
      <c r="F78" s="71"/>
    </row>
    <row r="79" spans="2:6" ht="36" x14ac:dyDescent="0.25">
      <c r="B79" s="63" t="s">
        <v>283</v>
      </c>
      <c r="C79" s="63"/>
      <c r="D79" s="46" t="s">
        <v>284</v>
      </c>
      <c r="E79" s="64">
        <v>2000</v>
      </c>
      <c r="F79" s="64"/>
    </row>
    <row r="80" spans="2:6" ht="36" x14ac:dyDescent="0.25">
      <c r="B80" s="63" t="s">
        <v>90</v>
      </c>
      <c r="C80" s="63"/>
      <c r="D80" s="46" t="s">
        <v>42</v>
      </c>
      <c r="E80" s="68">
        <v>39395</v>
      </c>
      <c r="F80" s="69"/>
    </row>
    <row r="81" spans="2:6" ht="36" x14ac:dyDescent="0.25">
      <c r="B81" s="63" t="s">
        <v>91</v>
      </c>
      <c r="C81" s="63"/>
      <c r="D81" s="46" t="s">
        <v>44</v>
      </c>
      <c r="E81" s="68">
        <v>30270</v>
      </c>
      <c r="F81" s="69"/>
    </row>
    <row r="82" spans="2:6" ht="24" x14ac:dyDescent="0.25">
      <c r="B82" s="63" t="s">
        <v>92</v>
      </c>
      <c r="C82" s="63"/>
      <c r="D82" s="46" t="s">
        <v>93</v>
      </c>
      <c r="E82" s="70">
        <v>500</v>
      </c>
      <c r="F82" s="71"/>
    </row>
    <row r="83" spans="2:6" ht="24" x14ac:dyDescent="0.25">
      <c r="B83" s="63" t="s">
        <v>94</v>
      </c>
      <c r="C83" s="63"/>
      <c r="D83" s="46" t="s">
        <v>39</v>
      </c>
      <c r="E83" s="70">
        <v>150</v>
      </c>
      <c r="F83" s="71"/>
    </row>
    <row r="84" spans="2:6" ht="24" x14ac:dyDescent="0.25">
      <c r="B84" s="63" t="s">
        <v>95</v>
      </c>
      <c r="C84" s="63"/>
      <c r="D84" s="46" t="s">
        <v>96</v>
      </c>
      <c r="E84" s="70">
        <v>500</v>
      </c>
      <c r="F84" s="71"/>
    </row>
    <row r="85" spans="2:6" ht="24" x14ac:dyDescent="0.25">
      <c r="B85" s="63" t="s">
        <v>97</v>
      </c>
      <c r="C85" s="63"/>
      <c r="D85" s="46" t="s">
        <v>39</v>
      </c>
      <c r="E85" s="68">
        <v>1000</v>
      </c>
      <c r="F85" s="69"/>
    </row>
    <row r="86" spans="2:6" ht="48" x14ac:dyDescent="0.25">
      <c r="B86" s="63" t="s">
        <v>288</v>
      </c>
      <c r="C86" s="63"/>
      <c r="D86" s="46" t="s">
        <v>287</v>
      </c>
      <c r="E86" s="64">
        <v>17008.099999999999</v>
      </c>
      <c r="F86" s="64"/>
    </row>
    <row r="87" spans="2:6" ht="24" x14ac:dyDescent="0.25">
      <c r="B87" s="63" t="s">
        <v>286</v>
      </c>
      <c r="C87" s="63"/>
      <c r="D87" s="46" t="s">
        <v>285</v>
      </c>
      <c r="E87" s="64">
        <v>5000</v>
      </c>
      <c r="F87" s="64"/>
    </row>
    <row r="88" spans="2:6" ht="24" x14ac:dyDescent="0.25">
      <c r="B88" s="63" t="s">
        <v>100</v>
      </c>
      <c r="C88" s="63"/>
      <c r="D88" s="46" t="s">
        <v>39</v>
      </c>
      <c r="E88" s="68">
        <v>5000</v>
      </c>
      <c r="F88" s="69"/>
    </row>
    <row r="89" spans="2:6" x14ac:dyDescent="0.25">
      <c r="B89" s="41"/>
      <c r="C89" s="41"/>
      <c r="D89" s="44" t="s">
        <v>242</v>
      </c>
      <c r="E89" s="65">
        <f>SUM(E71:F88)</f>
        <v>163089.04</v>
      </c>
      <c r="F89" s="65"/>
    </row>
    <row r="90" spans="2:6" x14ac:dyDescent="0.25">
      <c r="B90" s="41"/>
      <c r="C90" s="41"/>
      <c r="D90" s="41"/>
      <c r="E90" s="43"/>
      <c r="F90" s="43"/>
    </row>
    <row r="91" spans="2:6" x14ac:dyDescent="0.25">
      <c r="B91" s="41"/>
      <c r="C91" s="41"/>
      <c r="D91" s="47" t="s">
        <v>245</v>
      </c>
      <c r="E91" s="43"/>
      <c r="F91" s="43"/>
    </row>
    <row r="92" spans="2:6" ht="24" x14ac:dyDescent="0.25">
      <c r="B92" s="63" t="s">
        <v>101</v>
      </c>
      <c r="C92" s="63"/>
      <c r="D92" s="46" t="s">
        <v>39</v>
      </c>
      <c r="E92" s="70">
        <v>490</v>
      </c>
      <c r="F92" s="71"/>
    </row>
    <row r="93" spans="2:6" ht="24" x14ac:dyDescent="0.25">
      <c r="B93" s="63" t="s">
        <v>293</v>
      </c>
      <c r="C93" s="63"/>
      <c r="D93" s="46" t="s">
        <v>285</v>
      </c>
      <c r="E93" s="64">
        <v>10288.35</v>
      </c>
      <c r="F93" s="64"/>
    </row>
    <row r="94" spans="2:6" ht="24" x14ac:dyDescent="0.25">
      <c r="B94" s="63" t="s">
        <v>292</v>
      </c>
      <c r="C94" s="63"/>
      <c r="D94" s="46" t="s">
        <v>269</v>
      </c>
      <c r="E94" s="64">
        <v>5000</v>
      </c>
      <c r="F94" s="64"/>
    </row>
    <row r="95" spans="2:6" ht="24" x14ac:dyDescent="0.25">
      <c r="B95" s="63" t="s">
        <v>291</v>
      </c>
      <c r="C95" s="63"/>
      <c r="D95" s="46" t="s">
        <v>269</v>
      </c>
      <c r="E95" s="64">
        <v>169932.61</v>
      </c>
      <c r="F95" s="64"/>
    </row>
    <row r="96" spans="2:6" ht="24" x14ac:dyDescent="0.25">
      <c r="B96" s="63" t="s">
        <v>290</v>
      </c>
      <c r="C96" s="63"/>
      <c r="D96" s="46" t="s">
        <v>289</v>
      </c>
      <c r="E96" s="64">
        <v>10000</v>
      </c>
      <c r="F96" s="64"/>
    </row>
    <row r="97" spans="2:6" ht="24" x14ac:dyDescent="0.25">
      <c r="B97" s="63" t="s">
        <v>102</v>
      </c>
      <c r="C97" s="63"/>
      <c r="D97" s="46" t="s">
        <v>39</v>
      </c>
      <c r="E97" s="68">
        <v>1000</v>
      </c>
      <c r="F97" s="69"/>
    </row>
    <row r="98" spans="2:6" ht="24" x14ac:dyDescent="0.25">
      <c r="B98" s="63" t="s">
        <v>103</v>
      </c>
      <c r="C98" s="63"/>
      <c r="D98" s="46" t="s">
        <v>39</v>
      </c>
      <c r="E98" s="68">
        <v>1000</v>
      </c>
      <c r="F98" s="69"/>
    </row>
    <row r="99" spans="2:6" ht="36" x14ac:dyDescent="0.25">
      <c r="B99" s="63" t="s">
        <v>104</v>
      </c>
      <c r="C99" s="63"/>
      <c r="D99" s="46" t="s">
        <v>32</v>
      </c>
      <c r="E99" s="68">
        <v>16860</v>
      </c>
      <c r="F99" s="69"/>
    </row>
    <row r="100" spans="2:6" ht="24" x14ac:dyDescent="0.25">
      <c r="B100" s="63" t="s">
        <v>105</v>
      </c>
      <c r="C100" s="63"/>
      <c r="D100" s="46" t="s">
        <v>39</v>
      </c>
      <c r="E100" s="70">
        <v>200</v>
      </c>
      <c r="F100" s="71"/>
    </row>
    <row r="101" spans="2:6" ht="24" x14ac:dyDescent="0.25">
      <c r="B101" s="63" t="s">
        <v>106</v>
      </c>
      <c r="C101" s="63"/>
      <c r="D101" s="46" t="s">
        <v>39</v>
      </c>
      <c r="E101" s="70">
        <v>150</v>
      </c>
      <c r="F101" s="71"/>
    </row>
    <row r="102" spans="2:6" ht="24" x14ac:dyDescent="0.25">
      <c r="B102" s="63" t="s">
        <v>107</v>
      </c>
      <c r="C102" s="63"/>
      <c r="D102" s="46" t="s">
        <v>39</v>
      </c>
      <c r="E102" s="68">
        <v>1000</v>
      </c>
      <c r="F102" s="69"/>
    </row>
    <row r="103" spans="2:6" ht="36" x14ac:dyDescent="0.25">
      <c r="B103" s="63" t="s">
        <v>108</v>
      </c>
      <c r="C103" s="63"/>
      <c r="D103" s="46" t="s">
        <v>42</v>
      </c>
      <c r="E103" s="68">
        <v>41155</v>
      </c>
      <c r="F103" s="69"/>
    </row>
    <row r="104" spans="2:6" ht="36" x14ac:dyDescent="0.25">
      <c r="B104" s="63" t="s">
        <v>109</v>
      </c>
      <c r="C104" s="63"/>
      <c r="D104" s="46" t="s">
        <v>44</v>
      </c>
      <c r="E104" s="68">
        <v>37520</v>
      </c>
      <c r="F104" s="69"/>
    </row>
    <row r="105" spans="2:6" ht="24" x14ac:dyDescent="0.25">
      <c r="B105" s="63" t="s">
        <v>296</v>
      </c>
      <c r="C105" s="63"/>
      <c r="D105" s="46" t="s">
        <v>269</v>
      </c>
      <c r="E105" s="64">
        <v>100170</v>
      </c>
      <c r="F105" s="64"/>
    </row>
    <row r="106" spans="2:6" ht="24" x14ac:dyDescent="0.25">
      <c r="B106" s="63" t="s">
        <v>295</v>
      </c>
      <c r="C106" s="63"/>
      <c r="D106" s="46" t="s">
        <v>269</v>
      </c>
      <c r="E106" s="64">
        <v>11200</v>
      </c>
      <c r="F106" s="64"/>
    </row>
    <row r="107" spans="2:6" ht="24" x14ac:dyDescent="0.25">
      <c r="B107" s="63" t="s">
        <v>294</v>
      </c>
      <c r="C107" s="63"/>
      <c r="D107" s="46" t="s">
        <v>65</v>
      </c>
      <c r="E107" s="64">
        <v>4350</v>
      </c>
      <c r="F107" s="64"/>
    </row>
    <row r="108" spans="2:6" ht="24" x14ac:dyDescent="0.25">
      <c r="B108" s="63" t="s">
        <v>110</v>
      </c>
      <c r="C108" s="63"/>
      <c r="D108" s="46" t="s">
        <v>111</v>
      </c>
      <c r="E108" s="68">
        <v>13150</v>
      </c>
      <c r="F108" s="69"/>
    </row>
    <row r="109" spans="2:6" ht="24" x14ac:dyDescent="0.25">
      <c r="B109" s="63" t="s">
        <v>112</v>
      </c>
      <c r="C109" s="63"/>
      <c r="D109" s="46" t="s">
        <v>39</v>
      </c>
      <c r="E109" s="68">
        <v>1000</v>
      </c>
      <c r="F109" s="69"/>
    </row>
    <row r="110" spans="2:6" ht="24" x14ac:dyDescent="0.25">
      <c r="B110" s="63" t="s">
        <v>113</v>
      </c>
      <c r="C110" s="63"/>
      <c r="D110" s="46" t="s">
        <v>114</v>
      </c>
      <c r="E110" s="68">
        <v>1300</v>
      </c>
      <c r="F110" s="69"/>
    </row>
    <row r="111" spans="2:6" ht="24" x14ac:dyDescent="0.25">
      <c r="B111" s="63" t="s">
        <v>115</v>
      </c>
      <c r="C111" s="63"/>
      <c r="D111" s="46" t="s">
        <v>96</v>
      </c>
      <c r="E111" s="70">
        <v>500</v>
      </c>
      <c r="F111" s="71"/>
    </row>
    <row r="112" spans="2:6" x14ac:dyDescent="0.25">
      <c r="B112" s="41"/>
      <c r="C112" s="41"/>
      <c r="D112" s="44" t="s">
        <v>242</v>
      </c>
      <c r="E112" s="65">
        <f>SUM(E92:F111)</f>
        <v>426265.95999999996</v>
      </c>
      <c r="F112" s="65"/>
    </row>
    <row r="113" spans="2:6" x14ac:dyDescent="0.25">
      <c r="B113" s="41"/>
      <c r="C113" s="41"/>
      <c r="D113" s="41"/>
      <c r="E113" s="48"/>
      <c r="F113" s="48"/>
    </row>
    <row r="114" spans="2:6" ht="24" customHeight="1" x14ac:dyDescent="0.25">
      <c r="B114" s="41"/>
      <c r="C114" s="41"/>
      <c r="D114" s="47" t="s">
        <v>246</v>
      </c>
      <c r="E114" s="48"/>
      <c r="F114" s="48"/>
    </row>
    <row r="115" spans="2:6" ht="24" customHeight="1" x14ac:dyDescent="0.25">
      <c r="B115" s="63" t="s">
        <v>297</v>
      </c>
      <c r="C115" s="63"/>
      <c r="D115" s="46" t="s">
        <v>298</v>
      </c>
      <c r="E115" s="64">
        <v>28665</v>
      </c>
      <c r="F115" s="64"/>
    </row>
    <row r="116" spans="2:6" ht="24" x14ac:dyDescent="0.25">
      <c r="B116" s="72" t="s">
        <v>116</v>
      </c>
      <c r="C116" s="73"/>
      <c r="D116" s="46" t="s">
        <v>39</v>
      </c>
      <c r="E116" s="68">
        <v>3960</v>
      </c>
      <c r="F116" s="69"/>
    </row>
    <row r="117" spans="2:6" ht="24" x14ac:dyDescent="0.25">
      <c r="B117" s="63" t="s">
        <v>117</v>
      </c>
      <c r="C117" s="63"/>
      <c r="D117" s="46" t="s">
        <v>39</v>
      </c>
      <c r="E117" s="68">
        <v>1000</v>
      </c>
      <c r="F117" s="69"/>
    </row>
    <row r="118" spans="2:6" ht="36" x14ac:dyDescent="0.25">
      <c r="B118" s="63" t="s">
        <v>118</v>
      </c>
      <c r="C118" s="63"/>
      <c r="D118" s="46" t="s">
        <v>32</v>
      </c>
      <c r="E118" s="68">
        <v>3250</v>
      </c>
      <c r="F118" s="69"/>
    </row>
    <row r="119" spans="2:6" ht="24" x14ac:dyDescent="0.25">
      <c r="B119" s="63" t="s">
        <v>119</v>
      </c>
      <c r="C119" s="63"/>
      <c r="D119" s="46" t="s">
        <v>67</v>
      </c>
      <c r="E119" s="68">
        <v>10000</v>
      </c>
      <c r="F119" s="69"/>
    </row>
    <row r="120" spans="2:6" ht="24" x14ac:dyDescent="0.25">
      <c r="B120" s="63" t="s">
        <v>300</v>
      </c>
      <c r="C120" s="63"/>
      <c r="D120" s="46" t="s">
        <v>299</v>
      </c>
      <c r="E120" s="64">
        <v>2200</v>
      </c>
      <c r="F120" s="64"/>
    </row>
    <row r="121" spans="2:6" ht="24" x14ac:dyDescent="0.25">
      <c r="B121" s="63" t="s">
        <v>120</v>
      </c>
      <c r="C121" s="63"/>
      <c r="D121" s="46" t="s">
        <v>39</v>
      </c>
      <c r="E121" s="68">
        <v>4000</v>
      </c>
      <c r="F121" s="69"/>
    </row>
    <row r="122" spans="2:6" ht="24" x14ac:dyDescent="0.25">
      <c r="B122" s="63" t="s">
        <v>121</v>
      </c>
      <c r="C122" s="63"/>
      <c r="D122" s="46" t="s">
        <v>122</v>
      </c>
      <c r="E122" s="70">
        <v>100</v>
      </c>
      <c r="F122" s="71"/>
    </row>
    <row r="123" spans="2:6" x14ac:dyDescent="0.25">
      <c r="B123" s="41"/>
      <c r="C123" s="41"/>
      <c r="D123" s="44" t="s">
        <v>242</v>
      </c>
      <c r="E123" s="65">
        <f>SUM(E115:F122)</f>
        <v>53175</v>
      </c>
      <c r="F123" s="65"/>
    </row>
    <row r="124" spans="2:6" x14ac:dyDescent="0.25">
      <c r="B124" s="41"/>
      <c r="C124" s="41"/>
      <c r="D124" s="41"/>
      <c r="E124" s="48"/>
      <c r="F124" s="48"/>
    </row>
    <row r="125" spans="2:6" x14ac:dyDescent="0.25">
      <c r="B125" s="41"/>
      <c r="C125" s="41"/>
      <c r="D125" s="47" t="s">
        <v>247</v>
      </c>
      <c r="E125" s="48"/>
      <c r="F125" s="48"/>
    </row>
    <row r="126" spans="2:6" ht="24" x14ac:dyDescent="0.25">
      <c r="B126" s="63" t="s">
        <v>123</v>
      </c>
      <c r="C126" s="63"/>
      <c r="D126" s="46" t="s">
        <v>39</v>
      </c>
      <c r="E126" s="70">
        <v>800</v>
      </c>
      <c r="F126" s="71"/>
    </row>
    <row r="127" spans="2:6" ht="24" x14ac:dyDescent="0.25">
      <c r="B127" s="63" t="s">
        <v>124</v>
      </c>
      <c r="C127" s="63"/>
      <c r="D127" s="46" t="s">
        <v>125</v>
      </c>
      <c r="E127" s="68">
        <v>3000</v>
      </c>
      <c r="F127" s="69"/>
    </row>
    <row r="128" spans="2:6" ht="24" x14ac:dyDescent="0.25">
      <c r="B128" s="63" t="s">
        <v>126</v>
      </c>
      <c r="C128" s="63"/>
      <c r="D128" s="46" t="s">
        <v>127</v>
      </c>
      <c r="E128" s="68">
        <v>1000</v>
      </c>
      <c r="F128" s="69"/>
    </row>
    <row r="129" spans="2:6" ht="24" x14ac:dyDescent="0.25">
      <c r="B129" s="63" t="s">
        <v>128</v>
      </c>
      <c r="C129" s="63"/>
      <c r="D129" s="46" t="s">
        <v>129</v>
      </c>
      <c r="E129" s="68">
        <v>3000</v>
      </c>
      <c r="F129" s="69"/>
    </row>
    <row r="130" spans="2:6" ht="24" x14ac:dyDescent="0.25">
      <c r="B130" s="63" t="s">
        <v>130</v>
      </c>
      <c r="C130" s="63"/>
      <c r="D130" s="46" t="s">
        <v>129</v>
      </c>
      <c r="E130" s="68">
        <v>3000</v>
      </c>
      <c r="F130" s="69"/>
    </row>
    <row r="131" spans="2:6" ht="24" x14ac:dyDescent="0.25">
      <c r="B131" s="63" t="s">
        <v>131</v>
      </c>
      <c r="C131" s="63"/>
      <c r="D131" s="46" t="s">
        <v>129</v>
      </c>
      <c r="E131" s="68">
        <v>3000</v>
      </c>
      <c r="F131" s="69"/>
    </row>
    <row r="132" spans="2:6" ht="24" x14ac:dyDescent="0.25">
      <c r="B132" s="63" t="s">
        <v>132</v>
      </c>
      <c r="C132" s="63"/>
      <c r="D132" s="46" t="s">
        <v>133</v>
      </c>
      <c r="E132" s="68">
        <v>1000</v>
      </c>
      <c r="F132" s="69"/>
    </row>
    <row r="133" spans="2:6" ht="24" x14ac:dyDescent="0.25">
      <c r="B133" s="63" t="s">
        <v>134</v>
      </c>
      <c r="C133" s="63"/>
      <c r="D133" s="46" t="s">
        <v>135</v>
      </c>
      <c r="E133" s="70">
        <v>300</v>
      </c>
      <c r="F133" s="71"/>
    </row>
    <row r="134" spans="2:6" ht="24" x14ac:dyDescent="0.25">
      <c r="B134" s="63" t="s">
        <v>136</v>
      </c>
      <c r="C134" s="63"/>
      <c r="D134" s="46" t="s">
        <v>137</v>
      </c>
      <c r="E134" s="68">
        <v>1000</v>
      </c>
      <c r="F134" s="69"/>
    </row>
    <row r="135" spans="2:6" ht="24" x14ac:dyDescent="0.25">
      <c r="B135" s="63" t="s">
        <v>138</v>
      </c>
      <c r="C135" s="63"/>
      <c r="D135" s="46" t="s">
        <v>139</v>
      </c>
      <c r="E135" s="70">
        <v>430</v>
      </c>
      <c r="F135" s="71"/>
    </row>
    <row r="136" spans="2:6" ht="24" x14ac:dyDescent="0.25">
      <c r="B136" s="63" t="s">
        <v>140</v>
      </c>
      <c r="C136" s="63"/>
      <c r="D136" s="46" t="s">
        <v>141</v>
      </c>
      <c r="E136" s="70">
        <v>200</v>
      </c>
      <c r="F136" s="71"/>
    </row>
    <row r="137" spans="2:6" ht="24" x14ac:dyDescent="0.25">
      <c r="B137" s="63" t="s">
        <v>142</v>
      </c>
      <c r="C137" s="63"/>
      <c r="D137" s="46" t="s">
        <v>143</v>
      </c>
      <c r="E137" s="68">
        <v>1000</v>
      </c>
      <c r="F137" s="69"/>
    </row>
    <row r="138" spans="2:6" ht="24" x14ac:dyDescent="0.25">
      <c r="B138" s="63" t="s">
        <v>144</v>
      </c>
      <c r="C138" s="63"/>
      <c r="D138" s="46" t="s">
        <v>145</v>
      </c>
      <c r="E138" s="68">
        <v>5000</v>
      </c>
      <c r="F138" s="69"/>
    </row>
    <row r="139" spans="2:6" ht="24" x14ac:dyDescent="0.25">
      <c r="B139" s="63" t="s">
        <v>146</v>
      </c>
      <c r="C139" s="63"/>
      <c r="D139" s="46" t="s">
        <v>147</v>
      </c>
      <c r="E139" s="70">
        <v>500</v>
      </c>
      <c r="F139" s="71"/>
    </row>
    <row r="140" spans="2:6" ht="24" x14ac:dyDescent="0.25">
      <c r="B140" s="63" t="s">
        <v>148</v>
      </c>
      <c r="C140" s="63"/>
      <c r="D140" s="46" t="s">
        <v>149</v>
      </c>
      <c r="E140" s="70">
        <v>20</v>
      </c>
      <c r="F140" s="71"/>
    </row>
    <row r="141" spans="2:6" ht="24" x14ac:dyDescent="0.25">
      <c r="B141" s="63" t="s">
        <v>150</v>
      </c>
      <c r="C141" s="63"/>
      <c r="D141" s="46" t="s">
        <v>151</v>
      </c>
      <c r="E141" s="70">
        <v>200</v>
      </c>
      <c r="F141" s="71"/>
    </row>
    <row r="142" spans="2:6" ht="36" x14ac:dyDescent="0.25">
      <c r="B142" s="63" t="s">
        <v>152</v>
      </c>
      <c r="C142" s="63"/>
      <c r="D142" s="46" t="s">
        <v>42</v>
      </c>
      <c r="E142" s="68">
        <v>94860</v>
      </c>
      <c r="F142" s="69"/>
    </row>
    <row r="143" spans="2:6" ht="36" x14ac:dyDescent="0.25">
      <c r="B143" s="63" t="s">
        <v>153</v>
      </c>
      <c r="C143" s="63"/>
      <c r="D143" s="46" t="s">
        <v>44</v>
      </c>
      <c r="E143" s="68">
        <v>70510</v>
      </c>
      <c r="F143" s="69"/>
    </row>
    <row r="144" spans="2:6" ht="24" x14ac:dyDescent="0.25">
      <c r="B144" s="63" t="s">
        <v>154</v>
      </c>
      <c r="C144" s="63"/>
      <c r="D144" s="46" t="s">
        <v>155</v>
      </c>
      <c r="E144" s="68">
        <v>2000</v>
      </c>
      <c r="F144" s="69"/>
    </row>
    <row r="145" spans="2:6" ht="24" x14ac:dyDescent="0.25">
      <c r="B145" s="63" t="s">
        <v>156</v>
      </c>
      <c r="C145" s="63"/>
      <c r="D145" s="46" t="s">
        <v>39</v>
      </c>
      <c r="E145" s="68">
        <v>1980</v>
      </c>
      <c r="F145" s="69"/>
    </row>
    <row r="146" spans="2:6" ht="24" x14ac:dyDescent="0.25">
      <c r="B146" s="63" t="s">
        <v>157</v>
      </c>
      <c r="C146" s="63"/>
      <c r="D146" s="46" t="s">
        <v>149</v>
      </c>
      <c r="E146" s="70">
        <v>10</v>
      </c>
      <c r="F146" s="71"/>
    </row>
    <row r="147" spans="2:6" ht="24" x14ac:dyDescent="0.25">
      <c r="B147" s="63" t="s">
        <v>158</v>
      </c>
      <c r="C147" s="63"/>
      <c r="D147" s="46" t="s">
        <v>149</v>
      </c>
      <c r="E147" s="70">
        <v>5</v>
      </c>
      <c r="F147" s="71"/>
    </row>
    <row r="148" spans="2:6" ht="24" x14ac:dyDescent="0.25">
      <c r="B148" s="63" t="s">
        <v>159</v>
      </c>
      <c r="C148" s="63"/>
      <c r="D148" s="46" t="s">
        <v>160</v>
      </c>
      <c r="E148" s="68">
        <v>3000</v>
      </c>
      <c r="F148" s="69"/>
    </row>
    <row r="149" spans="2:6" x14ac:dyDescent="0.25">
      <c r="B149" s="41"/>
      <c r="C149" s="41"/>
      <c r="D149" s="44" t="s">
        <v>242</v>
      </c>
      <c r="E149" s="65">
        <f>SUM(E126:F148)</f>
        <v>195815</v>
      </c>
      <c r="F149" s="65"/>
    </row>
    <row r="150" spans="2:6" x14ac:dyDescent="0.25">
      <c r="B150" s="41"/>
      <c r="C150" s="41"/>
      <c r="D150" s="41"/>
      <c r="E150" s="43"/>
      <c r="F150" s="43"/>
    </row>
    <row r="151" spans="2:6" x14ac:dyDescent="0.25">
      <c r="B151" s="41"/>
      <c r="C151" s="41"/>
      <c r="D151" s="47" t="s">
        <v>248</v>
      </c>
      <c r="E151" s="43"/>
      <c r="F151" s="43"/>
    </row>
    <row r="152" spans="2:6" ht="24" x14ac:dyDescent="0.25">
      <c r="B152" s="63" t="s">
        <v>161</v>
      </c>
      <c r="C152" s="63"/>
      <c r="D152" s="46" t="s">
        <v>127</v>
      </c>
      <c r="E152" s="68">
        <v>1000</v>
      </c>
      <c r="F152" s="69"/>
    </row>
    <row r="153" spans="2:6" ht="24" x14ac:dyDescent="0.25">
      <c r="B153" s="63" t="s">
        <v>162</v>
      </c>
      <c r="C153" s="63"/>
      <c r="D153" s="46" t="s">
        <v>163</v>
      </c>
      <c r="E153" s="70">
        <v>100</v>
      </c>
      <c r="F153" s="71"/>
    </row>
    <row r="154" spans="2:6" ht="24" x14ac:dyDescent="0.25">
      <c r="B154" s="63" t="s">
        <v>164</v>
      </c>
      <c r="C154" s="63"/>
      <c r="D154" s="46" t="s">
        <v>165</v>
      </c>
      <c r="E154" s="70">
        <v>100</v>
      </c>
      <c r="F154" s="71"/>
    </row>
    <row r="155" spans="2:6" ht="24" x14ac:dyDescent="0.25">
      <c r="B155" s="63" t="s">
        <v>166</v>
      </c>
      <c r="C155" s="63"/>
      <c r="D155" s="46" t="s">
        <v>39</v>
      </c>
      <c r="E155" s="68">
        <v>1980</v>
      </c>
      <c r="F155" s="69"/>
    </row>
    <row r="156" spans="2:6" ht="24" x14ac:dyDescent="0.25">
      <c r="B156" s="63" t="s">
        <v>301</v>
      </c>
      <c r="C156" s="63"/>
      <c r="D156" s="46" t="s">
        <v>269</v>
      </c>
      <c r="E156" s="64">
        <v>141850</v>
      </c>
      <c r="F156" s="64"/>
    </row>
    <row r="157" spans="2:6" ht="24" x14ac:dyDescent="0.25">
      <c r="B157" s="63" t="s">
        <v>302</v>
      </c>
      <c r="C157" s="63"/>
      <c r="D157" s="46" t="s">
        <v>269</v>
      </c>
      <c r="E157" s="64">
        <v>163940</v>
      </c>
      <c r="F157" s="64"/>
    </row>
    <row r="158" spans="2:6" ht="24" x14ac:dyDescent="0.25">
      <c r="B158" s="63" t="s">
        <v>167</v>
      </c>
      <c r="C158" s="63"/>
      <c r="D158" s="46" t="s">
        <v>168</v>
      </c>
      <c r="E158" s="70">
        <v>200</v>
      </c>
      <c r="F158" s="71"/>
    </row>
    <row r="159" spans="2:6" ht="24" x14ac:dyDescent="0.25">
      <c r="B159" s="63" t="s">
        <v>169</v>
      </c>
      <c r="C159" s="63"/>
      <c r="D159" s="46" t="s">
        <v>155</v>
      </c>
      <c r="E159" s="68">
        <v>1000</v>
      </c>
      <c r="F159" s="69"/>
    </row>
    <row r="160" spans="2:6" ht="24" x14ac:dyDescent="0.25">
      <c r="B160" s="63" t="s">
        <v>170</v>
      </c>
      <c r="C160" s="63"/>
      <c r="D160" s="46" t="s">
        <v>171</v>
      </c>
      <c r="E160" s="70">
        <v>100</v>
      </c>
      <c r="F160" s="71"/>
    </row>
    <row r="161" spans="2:6" ht="36" x14ac:dyDescent="0.25">
      <c r="B161" s="63" t="s">
        <v>172</v>
      </c>
      <c r="C161" s="63"/>
      <c r="D161" s="46" t="s">
        <v>32</v>
      </c>
      <c r="E161" s="68">
        <v>2860</v>
      </c>
      <c r="F161" s="69"/>
    </row>
    <row r="162" spans="2:6" ht="24" x14ac:dyDescent="0.25">
      <c r="B162" s="63" t="s">
        <v>173</v>
      </c>
      <c r="C162" s="63"/>
      <c r="D162" s="46" t="s">
        <v>163</v>
      </c>
      <c r="E162" s="70">
        <v>200</v>
      </c>
      <c r="F162" s="71"/>
    </row>
    <row r="163" spans="2:6" ht="24" x14ac:dyDescent="0.25">
      <c r="B163" s="63" t="s">
        <v>174</v>
      </c>
      <c r="C163" s="63"/>
      <c r="D163" s="46" t="s">
        <v>175</v>
      </c>
      <c r="E163" s="68">
        <v>10000</v>
      </c>
      <c r="F163" s="69"/>
    </row>
    <row r="164" spans="2:6" ht="24" x14ac:dyDescent="0.25">
      <c r="B164" s="63" t="s">
        <v>176</v>
      </c>
      <c r="C164" s="63"/>
      <c r="D164" s="46" t="s">
        <v>177</v>
      </c>
      <c r="E164" s="70">
        <v>500</v>
      </c>
      <c r="F164" s="71"/>
    </row>
    <row r="165" spans="2:6" ht="24" x14ac:dyDescent="0.25">
      <c r="B165" s="63" t="s">
        <v>178</v>
      </c>
      <c r="C165" s="63"/>
      <c r="D165" s="46" t="s">
        <v>127</v>
      </c>
      <c r="E165" s="68">
        <v>1000</v>
      </c>
      <c r="F165" s="69"/>
    </row>
    <row r="166" spans="2:6" ht="24" x14ac:dyDescent="0.25">
      <c r="B166" s="63" t="s">
        <v>179</v>
      </c>
      <c r="C166" s="63"/>
      <c r="D166" s="46" t="s">
        <v>145</v>
      </c>
      <c r="E166" s="68">
        <v>5000</v>
      </c>
      <c r="F166" s="69"/>
    </row>
    <row r="167" spans="2:6" ht="24" x14ac:dyDescent="0.25">
      <c r="B167" s="63" t="s">
        <v>180</v>
      </c>
      <c r="C167" s="63"/>
      <c r="D167" s="46" t="s">
        <v>96</v>
      </c>
      <c r="E167" s="70">
        <v>500</v>
      </c>
      <c r="F167" s="71"/>
    </row>
    <row r="168" spans="2:6" x14ac:dyDescent="0.25">
      <c r="B168" s="41"/>
      <c r="C168" s="41"/>
      <c r="D168" s="44" t="s">
        <v>242</v>
      </c>
      <c r="E168" s="65">
        <f>SUM(E152:F167)</f>
        <v>330330</v>
      </c>
      <c r="F168" s="65"/>
    </row>
    <row r="169" spans="2:6" x14ac:dyDescent="0.25">
      <c r="B169" s="41"/>
      <c r="C169" s="41"/>
      <c r="D169" s="41"/>
      <c r="E169" s="48"/>
      <c r="F169" s="48"/>
    </row>
    <row r="170" spans="2:6" x14ac:dyDescent="0.25">
      <c r="B170" s="41"/>
      <c r="C170" s="41"/>
      <c r="D170" s="47" t="s">
        <v>249</v>
      </c>
      <c r="E170" s="48"/>
      <c r="F170" s="48"/>
    </row>
    <row r="171" spans="2:6" ht="24" x14ac:dyDescent="0.25">
      <c r="B171" s="63" t="s">
        <v>181</v>
      </c>
      <c r="C171" s="63"/>
      <c r="D171" s="46" t="s">
        <v>182</v>
      </c>
      <c r="E171" s="70">
        <v>500</v>
      </c>
      <c r="F171" s="71"/>
    </row>
    <row r="172" spans="2:6" ht="24" x14ac:dyDescent="0.25">
      <c r="B172" s="63" t="s">
        <v>183</v>
      </c>
      <c r="C172" s="63"/>
      <c r="D172" s="46" t="s">
        <v>129</v>
      </c>
      <c r="E172" s="68">
        <v>30000</v>
      </c>
      <c r="F172" s="69"/>
    </row>
    <row r="173" spans="2:6" ht="24" x14ac:dyDescent="0.25">
      <c r="B173" s="63" t="s">
        <v>184</v>
      </c>
      <c r="C173" s="63"/>
      <c r="D173" s="46" t="s">
        <v>155</v>
      </c>
      <c r="E173" s="68">
        <v>1000</v>
      </c>
      <c r="F173" s="69"/>
    </row>
    <row r="174" spans="2:6" ht="24" x14ac:dyDescent="0.25">
      <c r="B174" s="63" t="s">
        <v>185</v>
      </c>
      <c r="C174" s="63"/>
      <c r="D174" s="46" t="s">
        <v>39</v>
      </c>
      <c r="E174" s="68">
        <v>7920</v>
      </c>
      <c r="F174" s="69"/>
    </row>
    <row r="175" spans="2:6" ht="24" x14ac:dyDescent="0.25">
      <c r="B175" s="63" t="s">
        <v>186</v>
      </c>
      <c r="C175" s="63"/>
      <c r="D175" s="46" t="s">
        <v>155</v>
      </c>
      <c r="E175" s="68">
        <v>1000</v>
      </c>
      <c r="F175" s="69"/>
    </row>
    <row r="176" spans="2:6" ht="24" x14ac:dyDescent="0.25">
      <c r="B176" s="63" t="s">
        <v>187</v>
      </c>
      <c r="C176" s="63"/>
      <c r="D176" s="46" t="s">
        <v>127</v>
      </c>
      <c r="E176" s="68">
        <v>1000</v>
      </c>
      <c r="F176" s="69"/>
    </row>
    <row r="177" spans="2:6" ht="24" x14ac:dyDescent="0.25">
      <c r="B177" s="63" t="s">
        <v>188</v>
      </c>
      <c r="C177" s="63"/>
      <c r="D177" s="46" t="s">
        <v>163</v>
      </c>
      <c r="E177" s="70">
        <v>200</v>
      </c>
      <c r="F177" s="71"/>
    </row>
    <row r="178" spans="2:6" ht="24" x14ac:dyDescent="0.25">
      <c r="B178" s="63" t="s">
        <v>189</v>
      </c>
      <c r="C178" s="63"/>
      <c r="D178" s="46" t="s">
        <v>125</v>
      </c>
      <c r="E178" s="68">
        <v>3000</v>
      </c>
      <c r="F178" s="69"/>
    </row>
    <row r="179" spans="2:6" ht="24" x14ac:dyDescent="0.25">
      <c r="B179" s="63" t="s">
        <v>190</v>
      </c>
      <c r="C179" s="63"/>
      <c r="D179" s="46" t="s">
        <v>191</v>
      </c>
      <c r="E179" s="70">
        <v>2.36</v>
      </c>
      <c r="F179" s="71"/>
    </row>
    <row r="180" spans="2:6" ht="24" x14ac:dyDescent="0.25">
      <c r="B180" s="63" t="s">
        <v>192</v>
      </c>
      <c r="C180" s="63"/>
      <c r="D180" s="46" t="s">
        <v>133</v>
      </c>
      <c r="E180" s="68">
        <v>1000</v>
      </c>
      <c r="F180" s="69"/>
    </row>
    <row r="181" spans="2:6" ht="24" x14ac:dyDescent="0.25">
      <c r="B181" s="63" t="s">
        <v>193</v>
      </c>
      <c r="C181" s="63"/>
      <c r="D181" s="46" t="s">
        <v>191</v>
      </c>
      <c r="E181" s="70">
        <v>9.8800000000000008</v>
      </c>
      <c r="F181" s="71"/>
    </row>
    <row r="182" spans="2:6" ht="36" x14ac:dyDescent="0.25">
      <c r="B182" s="63" t="s">
        <v>194</v>
      </c>
      <c r="C182" s="63"/>
      <c r="D182" s="46" t="s">
        <v>42</v>
      </c>
      <c r="E182" s="68">
        <v>105900</v>
      </c>
      <c r="F182" s="69"/>
    </row>
    <row r="183" spans="2:6" ht="36" x14ac:dyDescent="0.25">
      <c r="B183" s="63" t="s">
        <v>195</v>
      </c>
      <c r="C183" s="63"/>
      <c r="D183" s="46" t="s">
        <v>44</v>
      </c>
      <c r="E183" s="68">
        <v>61285</v>
      </c>
      <c r="F183" s="69"/>
    </row>
    <row r="184" spans="2:6" ht="24" x14ac:dyDescent="0.25">
      <c r="B184" s="63" t="s">
        <v>196</v>
      </c>
      <c r="C184" s="63"/>
      <c r="D184" s="46" t="s">
        <v>127</v>
      </c>
      <c r="E184" s="68">
        <v>1000</v>
      </c>
      <c r="F184" s="69"/>
    </row>
    <row r="185" spans="2:6" x14ac:dyDescent="0.25">
      <c r="B185" s="41"/>
      <c r="C185" s="41"/>
      <c r="D185" s="44" t="s">
        <v>242</v>
      </c>
      <c r="E185" s="65">
        <f>SUM(E171:F184)</f>
        <v>213817.24</v>
      </c>
      <c r="F185" s="65"/>
    </row>
    <row r="186" spans="2:6" x14ac:dyDescent="0.25">
      <c r="B186" s="41"/>
      <c r="C186" s="41"/>
      <c r="D186" s="41"/>
      <c r="E186" s="43"/>
      <c r="F186" s="43"/>
    </row>
    <row r="187" spans="2:6" x14ac:dyDescent="0.25">
      <c r="B187" s="41"/>
      <c r="C187" s="41"/>
      <c r="D187" s="47" t="s">
        <v>250</v>
      </c>
      <c r="E187" s="43"/>
      <c r="F187" s="43"/>
    </row>
    <row r="188" spans="2:6" ht="24" x14ac:dyDescent="0.25">
      <c r="B188" s="63" t="s">
        <v>197</v>
      </c>
      <c r="C188" s="63"/>
      <c r="D188" s="46" t="s">
        <v>198</v>
      </c>
      <c r="E188" s="70">
        <v>200</v>
      </c>
      <c r="F188" s="71"/>
    </row>
    <row r="189" spans="2:6" ht="24" x14ac:dyDescent="0.25">
      <c r="B189" s="63" t="s">
        <v>199</v>
      </c>
      <c r="C189" s="63"/>
      <c r="D189" s="46" t="s">
        <v>200</v>
      </c>
      <c r="E189" s="70">
        <v>100</v>
      </c>
      <c r="F189" s="71"/>
    </row>
    <row r="190" spans="2:6" ht="24" x14ac:dyDescent="0.25">
      <c r="B190" s="63" t="s">
        <v>201</v>
      </c>
      <c r="C190" s="63"/>
      <c r="D190" s="46" t="s">
        <v>202</v>
      </c>
      <c r="E190" s="68">
        <v>1000</v>
      </c>
      <c r="F190" s="69"/>
    </row>
    <row r="191" spans="2:6" ht="24" x14ac:dyDescent="0.25">
      <c r="B191" s="63" t="s">
        <v>203</v>
      </c>
      <c r="C191" s="63"/>
      <c r="D191" s="46" t="s">
        <v>202</v>
      </c>
      <c r="E191" s="68">
        <v>1000</v>
      </c>
      <c r="F191" s="69"/>
    </row>
    <row r="192" spans="2:6" ht="24" x14ac:dyDescent="0.25">
      <c r="B192" s="63" t="s">
        <v>204</v>
      </c>
      <c r="C192" s="63"/>
      <c r="D192" s="46" t="s">
        <v>163</v>
      </c>
      <c r="E192" s="70">
        <v>200</v>
      </c>
      <c r="F192" s="71"/>
    </row>
    <row r="193" spans="2:6" ht="24" x14ac:dyDescent="0.25">
      <c r="B193" s="63" t="s">
        <v>205</v>
      </c>
      <c r="C193" s="63"/>
      <c r="D193" s="46" t="s">
        <v>206</v>
      </c>
      <c r="E193" s="70">
        <v>150</v>
      </c>
      <c r="F193" s="71"/>
    </row>
    <row r="194" spans="2:6" ht="24" x14ac:dyDescent="0.25">
      <c r="B194" s="63" t="s">
        <v>207</v>
      </c>
      <c r="C194" s="63"/>
      <c r="D194" s="46" t="s">
        <v>208</v>
      </c>
      <c r="E194" s="68">
        <v>1500</v>
      </c>
      <c r="F194" s="69"/>
    </row>
    <row r="195" spans="2:6" ht="36" x14ac:dyDescent="0.25">
      <c r="B195" s="63" t="s">
        <v>209</v>
      </c>
      <c r="C195" s="63"/>
      <c r="D195" s="46" t="s">
        <v>42</v>
      </c>
      <c r="E195" s="68">
        <v>41700</v>
      </c>
      <c r="F195" s="69"/>
    </row>
    <row r="196" spans="2:6" ht="36" x14ac:dyDescent="0.25">
      <c r="B196" s="63" t="s">
        <v>210</v>
      </c>
      <c r="C196" s="63"/>
      <c r="D196" s="46" t="s">
        <v>44</v>
      </c>
      <c r="E196" s="68">
        <v>32880</v>
      </c>
      <c r="F196" s="69"/>
    </row>
    <row r="197" spans="2:6" ht="24" x14ac:dyDescent="0.25">
      <c r="B197" s="63" t="s">
        <v>211</v>
      </c>
      <c r="C197" s="63"/>
      <c r="D197" s="46" t="s">
        <v>212</v>
      </c>
      <c r="E197" s="70">
        <v>100</v>
      </c>
      <c r="F197" s="71"/>
    </row>
    <row r="198" spans="2:6" ht="24" x14ac:dyDescent="0.25">
      <c r="B198" s="63" t="s">
        <v>213</v>
      </c>
      <c r="C198" s="63"/>
      <c r="D198" s="46" t="s">
        <v>151</v>
      </c>
      <c r="E198" s="70">
        <v>300</v>
      </c>
      <c r="F198" s="71"/>
    </row>
    <row r="199" spans="2:6" ht="24" x14ac:dyDescent="0.25">
      <c r="B199" s="63" t="s">
        <v>214</v>
      </c>
      <c r="C199" s="63"/>
      <c r="D199" s="46" t="s">
        <v>215</v>
      </c>
      <c r="E199" s="70">
        <v>100</v>
      </c>
      <c r="F199" s="71"/>
    </row>
    <row r="200" spans="2:6" ht="24" x14ac:dyDescent="0.25">
      <c r="B200" s="63" t="s">
        <v>216</v>
      </c>
      <c r="C200" s="63"/>
      <c r="D200" s="46" t="s">
        <v>127</v>
      </c>
      <c r="E200" s="68">
        <v>1000</v>
      </c>
      <c r="F200" s="69"/>
    </row>
    <row r="201" spans="2:6" x14ac:dyDescent="0.25">
      <c r="B201" s="41"/>
      <c r="C201" s="41"/>
      <c r="D201" s="44" t="s">
        <v>242</v>
      </c>
      <c r="E201" s="65">
        <f>SUM(E188:F200)</f>
        <v>80230</v>
      </c>
      <c r="F201" s="65"/>
    </row>
    <row r="202" spans="2:6" x14ac:dyDescent="0.25">
      <c r="B202" s="41"/>
      <c r="C202" s="41"/>
      <c r="D202" s="41"/>
      <c r="E202" s="43"/>
      <c r="F202" s="43"/>
    </row>
    <row r="203" spans="2:6" x14ac:dyDescent="0.25">
      <c r="B203" s="41"/>
      <c r="C203" s="41"/>
      <c r="D203" s="47" t="s">
        <v>251</v>
      </c>
      <c r="E203" s="43"/>
      <c r="F203" s="43"/>
    </row>
    <row r="204" spans="2:6" ht="42.75" customHeight="1" x14ac:dyDescent="0.25">
      <c r="B204" s="63" t="s">
        <v>304</v>
      </c>
      <c r="C204" s="63"/>
      <c r="D204" s="46" t="s">
        <v>265</v>
      </c>
      <c r="E204" s="64">
        <v>9000</v>
      </c>
      <c r="F204" s="64"/>
    </row>
    <row r="205" spans="2:6" ht="46.5" customHeight="1" x14ac:dyDescent="0.25">
      <c r="B205" s="63" t="s">
        <v>303</v>
      </c>
      <c r="C205" s="63"/>
      <c r="D205" s="46" t="s">
        <v>267</v>
      </c>
      <c r="E205" s="64">
        <v>9000</v>
      </c>
      <c r="F205" s="64"/>
    </row>
    <row r="206" spans="2:6" ht="24" x14ac:dyDescent="0.25">
      <c r="B206" s="63" t="s">
        <v>217</v>
      </c>
      <c r="C206" s="63"/>
      <c r="D206" s="46" t="s">
        <v>218</v>
      </c>
      <c r="E206" s="70">
        <v>150</v>
      </c>
      <c r="F206" s="71"/>
    </row>
    <row r="207" spans="2:6" ht="24" x14ac:dyDescent="0.25">
      <c r="B207" s="63" t="s">
        <v>219</v>
      </c>
      <c r="C207" s="63"/>
      <c r="D207" s="46" t="s">
        <v>220</v>
      </c>
      <c r="E207" s="70">
        <v>500</v>
      </c>
      <c r="F207" s="71"/>
    </row>
    <row r="208" spans="2:6" ht="24" x14ac:dyDescent="0.25">
      <c r="B208" s="63" t="s">
        <v>305</v>
      </c>
      <c r="C208" s="63"/>
      <c r="D208" s="46" t="s">
        <v>269</v>
      </c>
      <c r="E208" s="64">
        <v>190025</v>
      </c>
      <c r="F208" s="64"/>
    </row>
    <row r="209" spans="2:6" ht="24" x14ac:dyDescent="0.25">
      <c r="B209" s="63" t="s">
        <v>221</v>
      </c>
      <c r="C209" s="63"/>
      <c r="D209" s="46" t="s">
        <v>163</v>
      </c>
      <c r="E209" s="70">
        <v>200</v>
      </c>
      <c r="F209" s="71"/>
    </row>
    <row r="210" spans="2:6" ht="24" x14ac:dyDescent="0.25">
      <c r="B210" s="63" t="s">
        <v>306</v>
      </c>
      <c r="C210" s="63"/>
      <c r="D210" s="46" t="s">
        <v>269</v>
      </c>
      <c r="E210" s="64">
        <v>252013</v>
      </c>
      <c r="F210" s="64"/>
    </row>
    <row r="211" spans="2:6" ht="24" x14ac:dyDescent="0.25">
      <c r="B211" s="63" t="s">
        <v>222</v>
      </c>
      <c r="C211" s="63"/>
      <c r="D211" s="46" t="s">
        <v>223</v>
      </c>
      <c r="E211" s="70">
        <v>1</v>
      </c>
      <c r="F211" s="71"/>
    </row>
    <row r="212" spans="2:6" ht="36" x14ac:dyDescent="0.25">
      <c r="B212" s="63" t="s">
        <v>224</v>
      </c>
      <c r="C212" s="63"/>
      <c r="D212" s="46" t="s">
        <v>32</v>
      </c>
      <c r="E212" s="68">
        <v>52675</v>
      </c>
      <c r="F212" s="69"/>
    </row>
    <row r="213" spans="2:6" ht="24" x14ac:dyDescent="0.25">
      <c r="B213" s="63" t="s">
        <v>225</v>
      </c>
      <c r="C213" s="63"/>
      <c r="D213" s="46" t="s">
        <v>212</v>
      </c>
      <c r="E213" s="70">
        <v>50</v>
      </c>
      <c r="F213" s="71"/>
    </row>
    <row r="214" spans="2:6" ht="24" x14ac:dyDescent="0.25">
      <c r="B214" s="63" t="s">
        <v>226</v>
      </c>
      <c r="C214" s="63"/>
      <c r="D214" s="46" t="s">
        <v>227</v>
      </c>
      <c r="E214" s="68">
        <v>1000</v>
      </c>
      <c r="F214" s="69"/>
    </row>
    <row r="215" spans="2:6" x14ac:dyDescent="0.25">
      <c r="D215" s="44" t="s">
        <v>242</v>
      </c>
      <c r="E215" s="65">
        <f>SUM(E204:F214)</f>
        <v>514614</v>
      </c>
      <c r="F215" s="65"/>
    </row>
    <row r="216" spans="2:6" x14ac:dyDescent="0.25">
      <c r="D216" s="44"/>
      <c r="E216" s="59"/>
      <c r="F216" s="59"/>
    </row>
    <row r="218" spans="2:6" x14ac:dyDescent="0.25">
      <c r="D218" s="49" t="s">
        <v>252</v>
      </c>
    </row>
    <row r="219" spans="2:6" ht="24" x14ac:dyDescent="0.25">
      <c r="B219" s="63" t="s">
        <v>366</v>
      </c>
      <c r="C219" s="63"/>
      <c r="D219" s="58" t="s">
        <v>127</v>
      </c>
      <c r="E219" s="64">
        <v>1000</v>
      </c>
      <c r="F219" s="64"/>
    </row>
    <row r="220" spans="2:6" ht="24" x14ac:dyDescent="0.25">
      <c r="B220" s="63" t="s">
        <v>367</v>
      </c>
      <c r="C220" s="63"/>
      <c r="D220" s="58" t="s">
        <v>208</v>
      </c>
      <c r="E220" s="64">
        <v>1000</v>
      </c>
      <c r="F220" s="64"/>
    </row>
    <row r="221" spans="2:6" ht="25.5" customHeight="1" x14ac:dyDescent="0.25">
      <c r="B221" s="63" t="s">
        <v>358</v>
      </c>
      <c r="C221" s="63"/>
      <c r="D221" s="58" t="s">
        <v>269</v>
      </c>
      <c r="E221" s="64">
        <v>42850</v>
      </c>
      <c r="F221" s="64"/>
    </row>
    <row r="222" spans="2:6" ht="28.5" customHeight="1" x14ac:dyDescent="0.25">
      <c r="B222" s="63" t="s">
        <v>357</v>
      </c>
      <c r="C222" s="63"/>
      <c r="D222" s="58" t="s">
        <v>269</v>
      </c>
      <c r="E222" s="64">
        <v>23700</v>
      </c>
      <c r="F222" s="64"/>
    </row>
    <row r="223" spans="2:6" ht="28.5" customHeight="1" x14ac:dyDescent="0.25">
      <c r="B223" s="63" t="s">
        <v>368</v>
      </c>
      <c r="C223" s="63"/>
      <c r="D223" s="58" t="s">
        <v>369</v>
      </c>
      <c r="E223" s="64">
        <v>1000</v>
      </c>
      <c r="F223" s="64"/>
    </row>
    <row r="224" spans="2:6" ht="59.25" customHeight="1" x14ac:dyDescent="0.25">
      <c r="B224" s="63" t="s">
        <v>362</v>
      </c>
      <c r="C224" s="63"/>
      <c r="D224" s="58" t="s">
        <v>265</v>
      </c>
      <c r="E224" s="64">
        <v>1000</v>
      </c>
      <c r="F224" s="64"/>
    </row>
    <row r="225" spans="2:9" ht="77.25" customHeight="1" x14ac:dyDescent="0.25">
      <c r="B225" s="63" t="s">
        <v>354</v>
      </c>
      <c r="C225" s="63"/>
      <c r="D225" s="58" t="s">
        <v>265</v>
      </c>
      <c r="E225" s="64">
        <v>17500</v>
      </c>
      <c r="F225" s="64"/>
    </row>
    <row r="226" spans="2:9" ht="74.25" customHeight="1" x14ac:dyDescent="0.25">
      <c r="B226" s="63" t="s">
        <v>355</v>
      </c>
      <c r="C226" s="63"/>
      <c r="D226" s="58" t="s">
        <v>265</v>
      </c>
      <c r="E226" s="64">
        <v>19775</v>
      </c>
      <c r="F226" s="64"/>
    </row>
    <row r="227" spans="2:9" ht="74.25" customHeight="1" x14ac:dyDescent="0.25">
      <c r="B227" s="63" t="s">
        <v>356</v>
      </c>
      <c r="C227" s="63"/>
      <c r="D227" s="58" t="s">
        <v>267</v>
      </c>
      <c r="E227" s="64">
        <v>29275</v>
      </c>
      <c r="F227" s="64"/>
    </row>
    <row r="228" spans="2:9" ht="74.25" customHeight="1" x14ac:dyDescent="0.25">
      <c r="B228" s="63" t="s">
        <v>370</v>
      </c>
      <c r="C228" s="63"/>
      <c r="D228" s="58" t="s">
        <v>212</v>
      </c>
      <c r="E228" s="67">
        <v>50</v>
      </c>
      <c r="F228" s="67"/>
    </row>
    <row r="229" spans="2:9" ht="74.25" customHeight="1" x14ac:dyDescent="0.25">
      <c r="B229" s="63" t="s">
        <v>363</v>
      </c>
      <c r="C229" s="63"/>
      <c r="D229" s="58" t="s">
        <v>32</v>
      </c>
      <c r="E229" s="67">
        <v>740</v>
      </c>
      <c r="F229" s="67"/>
    </row>
    <row r="230" spans="2:9" ht="74.25" customHeight="1" x14ac:dyDescent="0.25">
      <c r="B230" s="63" t="s">
        <v>371</v>
      </c>
      <c r="C230" s="63"/>
      <c r="D230" s="58" t="s">
        <v>372</v>
      </c>
      <c r="E230" s="64">
        <v>1000</v>
      </c>
      <c r="F230" s="64"/>
    </row>
    <row r="231" spans="2:9" ht="74.25" customHeight="1" x14ac:dyDescent="0.25">
      <c r="B231" s="63" t="s">
        <v>373</v>
      </c>
      <c r="C231" s="63"/>
      <c r="D231" s="58" t="s">
        <v>127</v>
      </c>
      <c r="E231" s="64">
        <v>3000</v>
      </c>
      <c r="F231" s="64"/>
    </row>
    <row r="232" spans="2:9" ht="74.25" customHeight="1" x14ac:dyDescent="0.25">
      <c r="B232" s="63" t="s">
        <v>364</v>
      </c>
      <c r="C232" s="63"/>
      <c r="D232" s="58" t="s">
        <v>42</v>
      </c>
      <c r="E232" s="64">
        <v>85060</v>
      </c>
      <c r="F232" s="64"/>
    </row>
    <row r="233" spans="2:9" ht="74.25" customHeight="1" x14ac:dyDescent="0.25">
      <c r="B233" s="63" t="s">
        <v>365</v>
      </c>
      <c r="C233" s="63"/>
      <c r="D233" s="58" t="s">
        <v>44</v>
      </c>
      <c r="E233" s="64">
        <v>52750</v>
      </c>
      <c r="F233" s="64"/>
    </row>
    <row r="234" spans="2:9" ht="26.25" customHeight="1" x14ac:dyDescent="0.25">
      <c r="B234" s="63" t="s">
        <v>361</v>
      </c>
      <c r="C234" s="63"/>
      <c r="D234" s="58" t="s">
        <v>269</v>
      </c>
      <c r="E234" s="64">
        <v>212530</v>
      </c>
      <c r="F234" s="64"/>
    </row>
    <row r="235" spans="2:9" ht="24" x14ac:dyDescent="0.25">
      <c r="B235" s="63" t="s">
        <v>359</v>
      </c>
      <c r="C235" s="63"/>
      <c r="D235" s="58" t="s">
        <v>65</v>
      </c>
      <c r="E235" s="64">
        <v>26090</v>
      </c>
      <c r="F235" s="64"/>
    </row>
    <row r="236" spans="2:9" ht="24" customHeight="1" x14ac:dyDescent="0.25">
      <c r="B236" s="63" t="s">
        <v>360</v>
      </c>
      <c r="C236" s="63"/>
      <c r="D236" s="58" t="s">
        <v>65</v>
      </c>
      <c r="E236" s="64">
        <v>13050</v>
      </c>
      <c r="F236" s="64"/>
    </row>
    <row r="237" spans="2:9" x14ac:dyDescent="0.25">
      <c r="D237" s="44" t="s">
        <v>242</v>
      </c>
      <c r="E237" s="65">
        <f>SUM(E219:F236)</f>
        <v>531370</v>
      </c>
      <c r="F237" s="65"/>
    </row>
    <row r="238" spans="2:9" x14ac:dyDescent="0.25">
      <c r="D238" s="44"/>
      <c r="E238" s="59"/>
      <c r="F238" s="59"/>
    </row>
    <row r="239" spans="2:9" x14ac:dyDescent="0.25">
      <c r="D239" s="44"/>
      <c r="E239" s="59"/>
      <c r="F239" s="59"/>
    </row>
    <row r="240" spans="2:9" x14ac:dyDescent="0.25">
      <c r="B240" s="66" t="s">
        <v>375</v>
      </c>
      <c r="C240" s="66"/>
      <c r="D240" s="66"/>
      <c r="E240" s="66"/>
      <c r="F240" s="66"/>
      <c r="G240" s="66"/>
      <c r="H240" s="66"/>
      <c r="I240" s="66"/>
    </row>
    <row r="241" spans="2:6" x14ac:dyDescent="0.25">
      <c r="D241" s="49" t="s">
        <v>244</v>
      </c>
      <c r="E241" s="59"/>
      <c r="F241" s="59"/>
    </row>
    <row r="242" spans="2:6" ht="66" customHeight="1" x14ac:dyDescent="0.25">
      <c r="B242" s="63" t="s">
        <v>98</v>
      </c>
      <c r="C242" s="63"/>
      <c r="D242" s="46" t="s">
        <v>99</v>
      </c>
      <c r="E242" s="64">
        <v>1000</v>
      </c>
      <c r="F242" s="64"/>
    </row>
    <row r="243" spans="2:6" ht="16.5" customHeight="1" x14ac:dyDescent="0.25">
      <c r="B243" s="41"/>
      <c r="C243" s="41"/>
      <c r="D243" s="44" t="s">
        <v>242</v>
      </c>
      <c r="E243" s="65">
        <v>1000</v>
      </c>
      <c r="F243" s="65"/>
    </row>
    <row r="245" spans="2:6" ht="18.75" x14ac:dyDescent="0.3">
      <c r="E245" s="60" t="s">
        <v>374</v>
      </c>
      <c r="F245" s="20">
        <f>E237+E215+E201+E185+E168+E149+E123+E112+E89+E68+E49+E26+E243</f>
        <v>3639437.29</v>
      </c>
    </row>
  </sheetData>
  <mergeCells count="409">
    <mergeCell ref="B224:C224"/>
    <mergeCell ref="E224:F224"/>
    <mergeCell ref="B232:C232"/>
    <mergeCell ref="E232:F232"/>
    <mergeCell ref="B234:C234"/>
    <mergeCell ref="E234:F234"/>
    <mergeCell ref="B225:C225"/>
    <mergeCell ref="E225:F225"/>
    <mergeCell ref="B226:C226"/>
    <mergeCell ref="E226:F226"/>
    <mergeCell ref="B227:C227"/>
    <mergeCell ref="E227:F227"/>
    <mergeCell ref="B233:C233"/>
    <mergeCell ref="E233:F233"/>
    <mergeCell ref="B229:C229"/>
    <mergeCell ref="E229:F229"/>
    <mergeCell ref="A2:H2"/>
    <mergeCell ref="B212:C212"/>
    <mergeCell ref="E212:F212"/>
    <mergeCell ref="B213:C213"/>
    <mergeCell ref="E213:F213"/>
    <mergeCell ref="B214:C214"/>
    <mergeCell ref="E214:F214"/>
    <mergeCell ref="B207:C207"/>
    <mergeCell ref="E207:F207"/>
    <mergeCell ref="B209:C209"/>
    <mergeCell ref="E209:F209"/>
    <mergeCell ref="B211:C211"/>
    <mergeCell ref="E211:F211"/>
    <mergeCell ref="B199:C199"/>
    <mergeCell ref="E199:F199"/>
    <mergeCell ref="B200:C200"/>
    <mergeCell ref="E200:F200"/>
    <mergeCell ref="B206:C206"/>
    <mergeCell ref="E206:F206"/>
    <mergeCell ref="B196:C196"/>
    <mergeCell ref="E196:F196"/>
    <mergeCell ref="B197:C197"/>
    <mergeCell ref="E197:F197"/>
    <mergeCell ref="B184:C184"/>
    <mergeCell ref="B188:C188"/>
    <mergeCell ref="B189:C189"/>
    <mergeCell ref="B181:C181"/>
    <mergeCell ref="B182:C182"/>
    <mergeCell ref="B183:C183"/>
    <mergeCell ref="B198:C198"/>
    <mergeCell ref="B193:C193"/>
    <mergeCell ref="B194:C194"/>
    <mergeCell ref="B195:C195"/>
    <mergeCell ref="B190:C190"/>
    <mergeCell ref="B191:C191"/>
    <mergeCell ref="B192:C192"/>
    <mergeCell ref="B172:C172"/>
    <mergeCell ref="B173:C173"/>
    <mergeCell ref="B174:C174"/>
    <mergeCell ref="B166:C166"/>
    <mergeCell ref="B167:C167"/>
    <mergeCell ref="B171:C171"/>
    <mergeCell ref="B178:C178"/>
    <mergeCell ref="B179:C179"/>
    <mergeCell ref="B180:C180"/>
    <mergeCell ref="B175:C175"/>
    <mergeCell ref="B176:C176"/>
    <mergeCell ref="B177:C177"/>
    <mergeCell ref="B155:C155"/>
    <mergeCell ref="B158:C158"/>
    <mergeCell ref="B159:C159"/>
    <mergeCell ref="B152:C152"/>
    <mergeCell ref="B153:C153"/>
    <mergeCell ref="B154:C154"/>
    <mergeCell ref="B163:C163"/>
    <mergeCell ref="B164:C164"/>
    <mergeCell ref="B165:C165"/>
    <mergeCell ref="B160:C160"/>
    <mergeCell ref="B161:C161"/>
    <mergeCell ref="B162:C162"/>
    <mergeCell ref="B140:C140"/>
    <mergeCell ref="B141:C141"/>
    <mergeCell ref="B142:C142"/>
    <mergeCell ref="B137:C137"/>
    <mergeCell ref="B138:C138"/>
    <mergeCell ref="B139:C139"/>
    <mergeCell ref="B146:C146"/>
    <mergeCell ref="B147:C147"/>
    <mergeCell ref="B148:C148"/>
    <mergeCell ref="B143:C143"/>
    <mergeCell ref="B144:C144"/>
    <mergeCell ref="B145:C145"/>
    <mergeCell ref="B128:C128"/>
    <mergeCell ref="B129:C129"/>
    <mergeCell ref="B130:C130"/>
    <mergeCell ref="B122:C122"/>
    <mergeCell ref="B126:C126"/>
    <mergeCell ref="B127:C127"/>
    <mergeCell ref="B134:C134"/>
    <mergeCell ref="B135:C135"/>
    <mergeCell ref="B136:C136"/>
    <mergeCell ref="B131:C131"/>
    <mergeCell ref="B132:C132"/>
    <mergeCell ref="B133:C133"/>
    <mergeCell ref="B107:C107"/>
    <mergeCell ref="B105:C105"/>
    <mergeCell ref="B106:C106"/>
    <mergeCell ref="B118:C118"/>
    <mergeCell ref="B119:C119"/>
    <mergeCell ref="B121:C121"/>
    <mergeCell ref="B111:C111"/>
    <mergeCell ref="B116:C116"/>
    <mergeCell ref="B117:C117"/>
    <mergeCell ref="B115:C115"/>
    <mergeCell ref="B120:C120"/>
    <mergeCell ref="B85:C85"/>
    <mergeCell ref="B242:C242"/>
    <mergeCell ref="B88:C88"/>
    <mergeCell ref="B82:C82"/>
    <mergeCell ref="B83:C83"/>
    <mergeCell ref="B84:C84"/>
    <mergeCell ref="B86:C86"/>
    <mergeCell ref="B87:C87"/>
    <mergeCell ref="B99:C99"/>
    <mergeCell ref="B100:C100"/>
    <mergeCell ref="B101:C101"/>
    <mergeCell ref="B92:C92"/>
    <mergeCell ref="B97:C97"/>
    <mergeCell ref="B98:C98"/>
    <mergeCell ref="B95:C95"/>
    <mergeCell ref="B96:C96"/>
    <mergeCell ref="B93:C93"/>
    <mergeCell ref="B94:C94"/>
    <mergeCell ref="B108:C108"/>
    <mergeCell ref="B109:C109"/>
    <mergeCell ref="B110:C110"/>
    <mergeCell ref="B102:C102"/>
    <mergeCell ref="B103:C103"/>
    <mergeCell ref="B104:C104"/>
    <mergeCell ref="B74:C74"/>
    <mergeCell ref="B66:C66"/>
    <mergeCell ref="B67:C67"/>
    <mergeCell ref="B71:C71"/>
    <mergeCell ref="B78:C78"/>
    <mergeCell ref="B80:C80"/>
    <mergeCell ref="B81:C81"/>
    <mergeCell ref="B75:C75"/>
    <mergeCell ref="B76:C76"/>
    <mergeCell ref="B77:C77"/>
    <mergeCell ref="B79:C79"/>
    <mergeCell ref="B63:C63"/>
    <mergeCell ref="B64:C64"/>
    <mergeCell ref="B65:C65"/>
    <mergeCell ref="B58:C58"/>
    <mergeCell ref="B59:C59"/>
    <mergeCell ref="B60:C60"/>
    <mergeCell ref="B62:C62"/>
    <mergeCell ref="B72:C72"/>
    <mergeCell ref="B73:C73"/>
    <mergeCell ref="B61:C61"/>
    <mergeCell ref="B7:C7"/>
    <mergeCell ref="E7:F7"/>
    <mergeCell ref="B8:C8"/>
    <mergeCell ref="E8:F8"/>
    <mergeCell ref="B9:C9"/>
    <mergeCell ref="E9:F9"/>
    <mergeCell ref="B19:C19"/>
    <mergeCell ref="B20:C20"/>
    <mergeCell ref="B21:C21"/>
    <mergeCell ref="B15:C15"/>
    <mergeCell ref="B16:C16"/>
    <mergeCell ref="B13:C13"/>
    <mergeCell ref="E13:F13"/>
    <mergeCell ref="B17:C17"/>
    <mergeCell ref="E17:F17"/>
    <mergeCell ref="B18:C18"/>
    <mergeCell ref="E18:F18"/>
    <mergeCell ref="E16:F16"/>
    <mergeCell ref="E15:F15"/>
    <mergeCell ref="E14:F14"/>
    <mergeCell ref="B14:C14"/>
    <mergeCell ref="E21:F21"/>
    <mergeCell ref="E20:F20"/>
    <mergeCell ref="E19:F19"/>
    <mergeCell ref="E184:F184"/>
    <mergeCell ref="E183:F183"/>
    <mergeCell ref="E182:F182"/>
    <mergeCell ref="E181:F181"/>
    <mergeCell ref="E180:F180"/>
    <mergeCell ref="E179:F179"/>
    <mergeCell ref="E178:F178"/>
    <mergeCell ref="E177:F177"/>
    <mergeCell ref="B10:C10"/>
    <mergeCell ref="E10:F10"/>
    <mergeCell ref="B11:C11"/>
    <mergeCell ref="E11:F11"/>
    <mergeCell ref="B12:C12"/>
    <mergeCell ref="E12:F12"/>
    <mergeCell ref="B31:C31"/>
    <mergeCell ref="E31:F31"/>
    <mergeCell ref="B32:C32"/>
    <mergeCell ref="E32:F32"/>
    <mergeCell ref="B33:C33"/>
    <mergeCell ref="E33:F33"/>
    <mergeCell ref="B22:C22"/>
    <mergeCell ref="E22:F22"/>
    <mergeCell ref="B29:C29"/>
    <mergeCell ref="E29:F29"/>
    <mergeCell ref="E198:F198"/>
    <mergeCell ref="E195:F195"/>
    <mergeCell ref="E194:F194"/>
    <mergeCell ref="E193:F193"/>
    <mergeCell ref="E192:F192"/>
    <mergeCell ref="E191:F191"/>
    <mergeCell ref="E190:F190"/>
    <mergeCell ref="E189:F189"/>
    <mergeCell ref="E188:F188"/>
    <mergeCell ref="E176:F176"/>
    <mergeCell ref="E175:F175"/>
    <mergeCell ref="E174:F174"/>
    <mergeCell ref="E173:F173"/>
    <mergeCell ref="E172:F172"/>
    <mergeCell ref="E171:F171"/>
    <mergeCell ref="E167:F167"/>
    <mergeCell ref="E166:F166"/>
    <mergeCell ref="E165:F165"/>
    <mergeCell ref="E164:F164"/>
    <mergeCell ref="E163:F163"/>
    <mergeCell ref="E162:F162"/>
    <mergeCell ref="E161:F161"/>
    <mergeCell ref="E160:F160"/>
    <mergeCell ref="E159:F159"/>
    <mergeCell ref="E158:F158"/>
    <mergeCell ref="E155:F155"/>
    <mergeCell ref="E154:F154"/>
    <mergeCell ref="E135:F135"/>
    <mergeCell ref="E134:F134"/>
    <mergeCell ref="E133:F133"/>
    <mergeCell ref="E153:F153"/>
    <mergeCell ref="E152:F152"/>
    <mergeCell ref="E148:F148"/>
    <mergeCell ref="E147:F147"/>
    <mergeCell ref="E146:F146"/>
    <mergeCell ref="E145:F145"/>
    <mergeCell ref="E144:F144"/>
    <mergeCell ref="E143:F143"/>
    <mergeCell ref="E142:F142"/>
    <mergeCell ref="E119:F119"/>
    <mergeCell ref="E118:F118"/>
    <mergeCell ref="E117:F117"/>
    <mergeCell ref="E116:F116"/>
    <mergeCell ref="E111:F111"/>
    <mergeCell ref="E110:F110"/>
    <mergeCell ref="E109:F109"/>
    <mergeCell ref="E108:F108"/>
    <mergeCell ref="E104:F104"/>
    <mergeCell ref="E107:F107"/>
    <mergeCell ref="E105:F105"/>
    <mergeCell ref="E106:F106"/>
    <mergeCell ref="E112:F112"/>
    <mergeCell ref="E115:F115"/>
    <mergeCell ref="E86:F86"/>
    <mergeCell ref="E87:F87"/>
    <mergeCell ref="E103:F103"/>
    <mergeCell ref="E102:F102"/>
    <mergeCell ref="E101:F101"/>
    <mergeCell ref="E100:F100"/>
    <mergeCell ref="E99:F99"/>
    <mergeCell ref="E98:F98"/>
    <mergeCell ref="E97:F97"/>
    <mergeCell ref="E92:F92"/>
    <mergeCell ref="E88:F88"/>
    <mergeCell ref="E89:F89"/>
    <mergeCell ref="E95:F95"/>
    <mergeCell ref="E96:F96"/>
    <mergeCell ref="E93:F93"/>
    <mergeCell ref="E94:F94"/>
    <mergeCell ref="E85:F85"/>
    <mergeCell ref="E84:F84"/>
    <mergeCell ref="E83:F83"/>
    <mergeCell ref="E82:F82"/>
    <mergeCell ref="E81:F81"/>
    <mergeCell ref="E80:F80"/>
    <mergeCell ref="E78:F78"/>
    <mergeCell ref="E77:F77"/>
    <mergeCell ref="E79:F79"/>
    <mergeCell ref="E76:F76"/>
    <mergeCell ref="E75:F75"/>
    <mergeCell ref="E74:F74"/>
    <mergeCell ref="E73:F73"/>
    <mergeCell ref="E72:F72"/>
    <mergeCell ref="E71:F71"/>
    <mergeCell ref="E67:F67"/>
    <mergeCell ref="E66:F66"/>
    <mergeCell ref="E65:F65"/>
    <mergeCell ref="E68:F68"/>
    <mergeCell ref="E64:F64"/>
    <mergeCell ref="E63:F63"/>
    <mergeCell ref="E60:F60"/>
    <mergeCell ref="E59:F59"/>
    <mergeCell ref="E58:F58"/>
    <mergeCell ref="E57:F57"/>
    <mergeCell ref="E56:F56"/>
    <mergeCell ref="E54:F54"/>
    <mergeCell ref="E53:F53"/>
    <mergeCell ref="E62:F62"/>
    <mergeCell ref="E61:F61"/>
    <mergeCell ref="B23:C23"/>
    <mergeCell ref="E23:F23"/>
    <mergeCell ref="B24:C24"/>
    <mergeCell ref="E24:F24"/>
    <mergeCell ref="B25:C25"/>
    <mergeCell ref="E25:F25"/>
    <mergeCell ref="B30:C30"/>
    <mergeCell ref="B37:C37"/>
    <mergeCell ref="B38:C38"/>
    <mergeCell ref="E38:F38"/>
    <mergeCell ref="E37:F37"/>
    <mergeCell ref="E36:F36"/>
    <mergeCell ref="E35:F35"/>
    <mergeCell ref="E34:F34"/>
    <mergeCell ref="E26:F26"/>
    <mergeCell ref="B39:C39"/>
    <mergeCell ref="B34:C34"/>
    <mergeCell ref="B35:C35"/>
    <mergeCell ref="B36:C36"/>
    <mergeCell ref="B45:C45"/>
    <mergeCell ref="B41:C41"/>
    <mergeCell ref="B42:C42"/>
    <mergeCell ref="E30:F30"/>
    <mergeCell ref="E39:F39"/>
    <mergeCell ref="B43:C43"/>
    <mergeCell ref="B40:C40"/>
    <mergeCell ref="E42:F42"/>
    <mergeCell ref="E41:F41"/>
    <mergeCell ref="B44:C44"/>
    <mergeCell ref="E45:F45"/>
    <mergeCell ref="E43:F43"/>
    <mergeCell ref="E40:F40"/>
    <mergeCell ref="E44:F44"/>
    <mergeCell ref="B46:C46"/>
    <mergeCell ref="B47:C47"/>
    <mergeCell ref="B54:C54"/>
    <mergeCell ref="B56:C56"/>
    <mergeCell ref="B57:C57"/>
    <mergeCell ref="B48:C48"/>
    <mergeCell ref="B52:C52"/>
    <mergeCell ref="E49:F49"/>
    <mergeCell ref="B55:C55"/>
    <mergeCell ref="E55:F55"/>
    <mergeCell ref="B53:C53"/>
    <mergeCell ref="E52:F52"/>
    <mergeCell ref="E48:F48"/>
    <mergeCell ref="E47:F47"/>
    <mergeCell ref="E46:F46"/>
    <mergeCell ref="E120:F120"/>
    <mergeCell ref="E123:F123"/>
    <mergeCell ref="E149:F149"/>
    <mergeCell ref="E168:F168"/>
    <mergeCell ref="B156:C156"/>
    <mergeCell ref="E156:F156"/>
    <mergeCell ref="B157:C157"/>
    <mergeCell ref="E157:F157"/>
    <mergeCell ref="E185:F185"/>
    <mergeCell ref="E132:F132"/>
    <mergeCell ref="E131:F131"/>
    <mergeCell ref="E130:F130"/>
    <mergeCell ref="E129:F129"/>
    <mergeCell ref="E128:F128"/>
    <mergeCell ref="E127:F127"/>
    <mergeCell ref="E126:F126"/>
    <mergeCell ref="E122:F122"/>
    <mergeCell ref="E121:F121"/>
    <mergeCell ref="E141:F141"/>
    <mergeCell ref="E140:F140"/>
    <mergeCell ref="E139:F139"/>
    <mergeCell ref="E138:F138"/>
    <mergeCell ref="E137:F137"/>
    <mergeCell ref="E136:F136"/>
    <mergeCell ref="E215:F215"/>
    <mergeCell ref="E201:F201"/>
    <mergeCell ref="B204:C204"/>
    <mergeCell ref="E204:F204"/>
    <mergeCell ref="B205:C205"/>
    <mergeCell ref="E205:F205"/>
    <mergeCell ref="B208:C208"/>
    <mergeCell ref="E208:F208"/>
    <mergeCell ref="B210:C210"/>
    <mergeCell ref="E210:F210"/>
    <mergeCell ref="B231:C231"/>
    <mergeCell ref="E231:F231"/>
    <mergeCell ref="E237:F237"/>
    <mergeCell ref="B240:I240"/>
    <mergeCell ref="E243:F243"/>
    <mergeCell ref="B219:C219"/>
    <mergeCell ref="E219:F219"/>
    <mergeCell ref="B220:C220"/>
    <mergeCell ref="E220:F220"/>
    <mergeCell ref="B223:C223"/>
    <mergeCell ref="E223:F223"/>
    <mergeCell ref="B228:C228"/>
    <mergeCell ref="E228:F228"/>
    <mergeCell ref="B230:C230"/>
    <mergeCell ref="E230:F230"/>
    <mergeCell ref="E242:F242"/>
    <mergeCell ref="B235:C235"/>
    <mergeCell ref="E235:F235"/>
    <mergeCell ref="B236:C236"/>
    <mergeCell ref="E236:F236"/>
    <mergeCell ref="B221:C221"/>
    <mergeCell ref="E221:F221"/>
    <mergeCell ref="B222:C222"/>
    <mergeCell ref="E222:F22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opLeftCell="B1" workbookViewId="0">
      <selection activeCell="E184" sqref="E184:E185"/>
    </sheetView>
  </sheetViews>
  <sheetFormatPr defaultRowHeight="15" x14ac:dyDescent="0.25"/>
  <cols>
    <col min="2" max="2" width="62.5703125" customWidth="1"/>
    <col min="3" max="3" width="24" customWidth="1"/>
    <col min="4" max="4" width="18.7109375" customWidth="1"/>
    <col min="6" max="6" width="40.140625" customWidth="1"/>
    <col min="7" max="7" width="23" customWidth="1"/>
    <col min="258" max="258" width="62.5703125" customWidth="1"/>
    <col min="259" max="259" width="24" customWidth="1"/>
    <col min="262" max="262" width="14.5703125" customWidth="1"/>
    <col min="263" max="263" width="12.140625" customWidth="1"/>
    <col min="514" max="514" width="62.5703125" customWidth="1"/>
    <col min="515" max="515" width="24" customWidth="1"/>
    <col min="518" max="518" width="14.5703125" customWidth="1"/>
    <col min="519" max="519" width="12.140625" customWidth="1"/>
    <col min="770" max="770" width="62.5703125" customWidth="1"/>
    <col min="771" max="771" width="24" customWidth="1"/>
    <col min="774" max="774" width="14.5703125" customWidth="1"/>
    <col min="775" max="775" width="12.140625" customWidth="1"/>
    <col min="1026" max="1026" width="62.5703125" customWidth="1"/>
    <col min="1027" max="1027" width="24" customWidth="1"/>
    <col min="1030" max="1030" width="14.5703125" customWidth="1"/>
    <col min="1031" max="1031" width="12.140625" customWidth="1"/>
    <col min="1282" max="1282" width="62.5703125" customWidth="1"/>
    <col min="1283" max="1283" width="24" customWidth="1"/>
    <col min="1286" max="1286" width="14.5703125" customWidth="1"/>
    <col min="1287" max="1287" width="12.140625" customWidth="1"/>
    <col min="1538" max="1538" width="62.5703125" customWidth="1"/>
    <col min="1539" max="1539" width="24" customWidth="1"/>
    <col min="1542" max="1542" width="14.5703125" customWidth="1"/>
    <col min="1543" max="1543" width="12.140625" customWidth="1"/>
    <col min="1794" max="1794" width="62.5703125" customWidth="1"/>
    <col min="1795" max="1795" width="24" customWidth="1"/>
    <col min="1798" max="1798" width="14.5703125" customWidth="1"/>
    <col min="1799" max="1799" width="12.140625" customWidth="1"/>
    <col min="2050" max="2050" width="62.5703125" customWidth="1"/>
    <col min="2051" max="2051" width="24" customWidth="1"/>
    <col min="2054" max="2054" width="14.5703125" customWidth="1"/>
    <col min="2055" max="2055" width="12.140625" customWidth="1"/>
    <col min="2306" max="2306" width="62.5703125" customWidth="1"/>
    <col min="2307" max="2307" width="24" customWidth="1"/>
    <col min="2310" max="2310" width="14.5703125" customWidth="1"/>
    <col min="2311" max="2311" width="12.140625" customWidth="1"/>
    <col min="2562" max="2562" width="62.5703125" customWidth="1"/>
    <col min="2563" max="2563" width="24" customWidth="1"/>
    <col min="2566" max="2566" width="14.5703125" customWidth="1"/>
    <col min="2567" max="2567" width="12.140625" customWidth="1"/>
    <col min="2818" max="2818" width="62.5703125" customWidth="1"/>
    <col min="2819" max="2819" width="24" customWidth="1"/>
    <col min="2822" max="2822" width="14.5703125" customWidth="1"/>
    <col min="2823" max="2823" width="12.140625" customWidth="1"/>
    <col min="3074" max="3074" width="62.5703125" customWidth="1"/>
    <col min="3075" max="3075" width="24" customWidth="1"/>
    <col min="3078" max="3078" width="14.5703125" customWidth="1"/>
    <col min="3079" max="3079" width="12.140625" customWidth="1"/>
    <col min="3330" max="3330" width="62.5703125" customWidth="1"/>
    <col min="3331" max="3331" width="24" customWidth="1"/>
    <col min="3334" max="3334" width="14.5703125" customWidth="1"/>
    <col min="3335" max="3335" width="12.140625" customWidth="1"/>
    <col min="3586" max="3586" width="62.5703125" customWidth="1"/>
    <col min="3587" max="3587" width="24" customWidth="1"/>
    <col min="3590" max="3590" width="14.5703125" customWidth="1"/>
    <col min="3591" max="3591" width="12.140625" customWidth="1"/>
    <col min="3842" max="3842" width="62.5703125" customWidth="1"/>
    <col min="3843" max="3843" width="24" customWidth="1"/>
    <col min="3846" max="3846" width="14.5703125" customWidth="1"/>
    <col min="3847" max="3847" width="12.140625" customWidth="1"/>
    <col min="4098" max="4098" width="62.5703125" customWidth="1"/>
    <col min="4099" max="4099" width="24" customWidth="1"/>
    <col min="4102" max="4102" width="14.5703125" customWidth="1"/>
    <col min="4103" max="4103" width="12.140625" customWidth="1"/>
    <col min="4354" max="4354" width="62.5703125" customWidth="1"/>
    <col min="4355" max="4355" width="24" customWidth="1"/>
    <col min="4358" max="4358" width="14.5703125" customWidth="1"/>
    <col min="4359" max="4359" width="12.140625" customWidth="1"/>
    <col min="4610" max="4610" width="62.5703125" customWidth="1"/>
    <col min="4611" max="4611" width="24" customWidth="1"/>
    <col min="4614" max="4614" width="14.5703125" customWidth="1"/>
    <col min="4615" max="4615" width="12.140625" customWidth="1"/>
    <col min="4866" max="4866" width="62.5703125" customWidth="1"/>
    <col min="4867" max="4867" width="24" customWidth="1"/>
    <col min="4870" max="4870" width="14.5703125" customWidth="1"/>
    <col min="4871" max="4871" width="12.140625" customWidth="1"/>
    <col min="5122" max="5122" width="62.5703125" customWidth="1"/>
    <col min="5123" max="5123" width="24" customWidth="1"/>
    <col min="5126" max="5126" width="14.5703125" customWidth="1"/>
    <col min="5127" max="5127" width="12.140625" customWidth="1"/>
    <col min="5378" max="5378" width="62.5703125" customWidth="1"/>
    <col min="5379" max="5379" width="24" customWidth="1"/>
    <col min="5382" max="5382" width="14.5703125" customWidth="1"/>
    <col min="5383" max="5383" width="12.140625" customWidth="1"/>
    <col min="5634" max="5634" width="62.5703125" customWidth="1"/>
    <col min="5635" max="5635" width="24" customWidth="1"/>
    <col min="5638" max="5638" width="14.5703125" customWidth="1"/>
    <col min="5639" max="5639" width="12.140625" customWidth="1"/>
    <col min="5890" max="5890" width="62.5703125" customWidth="1"/>
    <col min="5891" max="5891" width="24" customWidth="1"/>
    <col min="5894" max="5894" width="14.5703125" customWidth="1"/>
    <col min="5895" max="5895" width="12.140625" customWidth="1"/>
    <col min="6146" max="6146" width="62.5703125" customWidth="1"/>
    <col min="6147" max="6147" width="24" customWidth="1"/>
    <col min="6150" max="6150" width="14.5703125" customWidth="1"/>
    <col min="6151" max="6151" width="12.140625" customWidth="1"/>
    <col min="6402" max="6402" width="62.5703125" customWidth="1"/>
    <col min="6403" max="6403" width="24" customWidth="1"/>
    <col min="6406" max="6406" width="14.5703125" customWidth="1"/>
    <col min="6407" max="6407" width="12.140625" customWidth="1"/>
    <col min="6658" max="6658" width="62.5703125" customWidth="1"/>
    <col min="6659" max="6659" width="24" customWidth="1"/>
    <col min="6662" max="6662" width="14.5703125" customWidth="1"/>
    <col min="6663" max="6663" width="12.140625" customWidth="1"/>
    <col min="6914" max="6914" width="62.5703125" customWidth="1"/>
    <col min="6915" max="6915" width="24" customWidth="1"/>
    <col min="6918" max="6918" width="14.5703125" customWidth="1"/>
    <col min="6919" max="6919" width="12.140625" customWidth="1"/>
    <col min="7170" max="7170" width="62.5703125" customWidth="1"/>
    <col min="7171" max="7171" width="24" customWidth="1"/>
    <col min="7174" max="7174" width="14.5703125" customWidth="1"/>
    <col min="7175" max="7175" width="12.140625" customWidth="1"/>
    <col min="7426" max="7426" width="62.5703125" customWidth="1"/>
    <col min="7427" max="7427" width="24" customWidth="1"/>
    <col min="7430" max="7430" width="14.5703125" customWidth="1"/>
    <col min="7431" max="7431" width="12.140625" customWidth="1"/>
    <col min="7682" max="7682" width="62.5703125" customWidth="1"/>
    <col min="7683" max="7683" width="24" customWidth="1"/>
    <col min="7686" max="7686" width="14.5703125" customWidth="1"/>
    <col min="7687" max="7687" width="12.140625" customWidth="1"/>
    <col min="7938" max="7938" width="62.5703125" customWidth="1"/>
    <col min="7939" max="7939" width="24" customWidth="1"/>
    <col min="7942" max="7942" width="14.5703125" customWidth="1"/>
    <col min="7943" max="7943" width="12.140625" customWidth="1"/>
    <col min="8194" max="8194" width="62.5703125" customWidth="1"/>
    <col min="8195" max="8195" width="24" customWidth="1"/>
    <col min="8198" max="8198" width="14.5703125" customWidth="1"/>
    <col min="8199" max="8199" width="12.140625" customWidth="1"/>
    <col min="8450" max="8450" width="62.5703125" customWidth="1"/>
    <col min="8451" max="8451" width="24" customWidth="1"/>
    <col min="8454" max="8454" width="14.5703125" customWidth="1"/>
    <col min="8455" max="8455" width="12.140625" customWidth="1"/>
    <col min="8706" max="8706" width="62.5703125" customWidth="1"/>
    <col min="8707" max="8707" width="24" customWidth="1"/>
    <col min="8710" max="8710" width="14.5703125" customWidth="1"/>
    <col min="8711" max="8711" width="12.140625" customWidth="1"/>
    <col min="8962" max="8962" width="62.5703125" customWidth="1"/>
    <col min="8963" max="8963" width="24" customWidth="1"/>
    <col min="8966" max="8966" width="14.5703125" customWidth="1"/>
    <col min="8967" max="8967" width="12.140625" customWidth="1"/>
    <col min="9218" max="9218" width="62.5703125" customWidth="1"/>
    <col min="9219" max="9219" width="24" customWidth="1"/>
    <col min="9222" max="9222" width="14.5703125" customWidth="1"/>
    <col min="9223" max="9223" width="12.140625" customWidth="1"/>
    <col min="9474" max="9474" width="62.5703125" customWidth="1"/>
    <col min="9475" max="9475" width="24" customWidth="1"/>
    <col min="9478" max="9478" width="14.5703125" customWidth="1"/>
    <col min="9479" max="9479" width="12.140625" customWidth="1"/>
    <col min="9730" max="9730" width="62.5703125" customWidth="1"/>
    <col min="9731" max="9731" width="24" customWidth="1"/>
    <col min="9734" max="9734" width="14.5703125" customWidth="1"/>
    <col min="9735" max="9735" width="12.140625" customWidth="1"/>
    <col min="9986" max="9986" width="62.5703125" customWidth="1"/>
    <col min="9987" max="9987" width="24" customWidth="1"/>
    <col min="9990" max="9990" width="14.5703125" customWidth="1"/>
    <col min="9991" max="9991" width="12.140625" customWidth="1"/>
    <col min="10242" max="10242" width="62.5703125" customWidth="1"/>
    <col min="10243" max="10243" width="24" customWidth="1"/>
    <col min="10246" max="10246" width="14.5703125" customWidth="1"/>
    <col min="10247" max="10247" width="12.140625" customWidth="1"/>
    <col min="10498" max="10498" width="62.5703125" customWidth="1"/>
    <col min="10499" max="10499" width="24" customWidth="1"/>
    <col min="10502" max="10502" width="14.5703125" customWidth="1"/>
    <col min="10503" max="10503" width="12.140625" customWidth="1"/>
    <col min="10754" max="10754" width="62.5703125" customWidth="1"/>
    <col min="10755" max="10755" width="24" customWidth="1"/>
    <col min="10758" max="10758" width="14.5703125" customWidth="1"/>
    <col min="10759" max="10759" width="12.140625" customWidth="1"/>
    <col min="11010" max="11010" width="62.5703125" customWidth="1"/>
    <col min="11011" max="11011" width="24" customWidth="1"/>
    <col min="11014" max="11014" width="14.5703125" customWidth="1"/>
    <col min="11015" max="11015" width="12.140625" customWidth="1"/>
    <col min="11266" max="11266" width="62.5703125" customWidth="1"/>
    <col min="11267" max="11267" width="24" customWidth="1"/>
    <col min="11270" max="11270" width="14.5703125" customWidth="1"/>
    <col min="11271" max="11271" width="12.140625" customWidth="1"/>
    <col min="11522" max="11522" width="62.5703125" customWidth="1"/>
    <col min="11523" max="11523" width="24" customWidth="1"/>
    <col min="11526" max="11526" width="14.5703125" customWidth="1"/>
    <col min="11527" max="11527" width="12.140625" customWidth="1"/>
    <col min="11778" max="11778" width="62.5703125" customWidth="1"/>
    <col min="11779" max="11779" width="24" customWidth="1"/>
    <col min="11782" max="11782" width="14.5703125" customWidth="1"/>
    <col min="11783" max="11783" width="12.140625" customWidth="1"/>
    <col min="12034" max="12034" width="62.5703125" customWidth="1"/>
    <col min="12035" max="12035" width="24" customWidth="1"/>
    <col min="12038" max="12038" width="14.5703125" customWidth="1"/>
    <col min="12039" max="12039" width="12.140625" customWidth="1"/>
    <col min="12290" max="12290" width="62.5703125" customWidth="1"/>
    <col min="12291" max="12291" width="24" customWidth="1"/>
    <col min="12294" max="12294" width="14.5703125" customWidth="1"/>
    <col min="12295" max="12295" width="12.140625" customWidth="1"/>
    <col min="12546" max="12546" width="62.5703125" customWidth="1"/>
    <col min="12547" max="12547" width="24" customWidth="1"/>
    <col min="12550" max="12550" width="14.5703125" customWidth="1"/>
    <col min="12551" max="12551" width="12.140625" customWidth="1"/>
    <col min="12802" max="12802" width="62.5703125" customWidth="1"/>
    <col min="12803" max="12803" width="24" customWidth="1"/>
    <col min="12806" max="12806" width="14.5703125" customWidth="1"/>
    <col min="12807" max="12807" width="12.140625" customWidth="1"/>
    <col min="13058" max="13058" width="62.5703125" customWidth="1"/>
    <col min="13059" max="13059" width="24" customWidth="1"/>
    <col min="13062" max="13062" width="14.5703125" customWidth="1"/>
    <col min="13063" max="13063" width="12.140625" customWidth="1"/>
    <col min="13314" max="13314" width="62.5703125" customWidth="1"/>
    <col min="13315" max="13315" width="24" customWidth="1"/>
    <col min="13318" max="13318" width="14.5703125" customWidth="1"/>
    <col min="13319" max="13319" width="12.140625" customWidth="1"/>
    <col min="13570" max="13570" width="62.5703125" customWidth="1"/>
    <col min="13571" max="13571" width="24" customWidth="1"/>
    <col min="13574" max="13574" width="14.5703125" customWidth="1"/>
    <col min="13575" max="13575" width="12.140625" customWidth="1"/>
    <col min="13826" max="13826" width="62.5703125" customWidth="1"/>
    <col min="13827" max="13827" width="24" customWidth="1"/>
    <col min="13830" max="13830" width="14.5703125" customWidth="1"/>
    <col min="13831" max="13831" width="12.140625" customWidth="1"/>
    <col min="14082" max="14082" width="62.5703125" customWidth="1"/>
    <col min="14083" max="14083" width="24" customWidth="1"/>
    <col min="14086" max="14086" width="14.5703125" customWidth="1"/>
    <col min="14087" max="14087" width="12.140625" customWidth="1"/>
    <col min="14338" max="14338" width="62.5703125" customWidth="1"/>
    <col min="14339" max="14339" width="24" customWidth="1"/>
    <col min="14342" max="14342" width="14.5703125" customWidth="1"/>
    <col min="14343" max="14343" width="12.140625" customWidth="1"/>
    <col min="14594" max="14594" width="62.5703125" customWidth="1"/>
    <col min="14595" max="14595" width="24" customWidth="1"/>
    <col min="14598" max="14598" width="14.5703125" customWidth="1"/>
    <col min="14599" max="14599" width="12.140625" customWidth="1"/>
    <col min="14850" max="14850" width="62.5703125" customWidth="1"/>
    <col min="14851" max="14851" width="24" customWidth="1"/>
    <col min="14854" max="14854" width="14.5703125" customWidth="1"/>
    <col min="14855" max="14855" width="12.140625" customWidth="1"/>
    <col min="15106" max="15106" width="62.5703125" customWidth="1"/>
    <col min="15107" max="15107" width="24" customWidth="1"/>
    <col min="15110" max="15110" width="14.5703125" customWidth="1"/>
    <col min="15111" max="15111" width="12.140625" customWidth="1"/>
    <col min="15362" max="15362" width="62.5703125" customWidth="1"/>
    <col min="15363" max="15363" width="24" customWidth="1"/>
    <col min="15366" max="15366" width="14.5703125" customWidth="1"/>
    <col min="15367" max="15367" width="12.140625" customWidth="1"/>
    <col min="15618" max="15618" width="62.5703125" customWidth="1"/>
    <col min="15619" max="15619" width="24" customWidth="1"/>
    <col min="15622" max="15622" width="14.5703125" customWidth="1"/>
    <col min="15623" max="15623" width="12.140625" customWidth="1"/>
    <col min="15874" max="15874" width="62.5703125" customWidth="1"/>
    <col min="15875" max="15875" width="24" customWidth="1"/>
    <col min="15878" max="15878" width="14.5703125" customWidth="1"/>
    <col min="15879" max="15879" width="12.140625" customWidth="1"/>
    <col min="16130" max="16130" width="62.5703125" customWidth="1"/>
    <col min="16131" max="16131" width="24" customWidth="1"/>
    <col min="16134" max="16134" width="14.5703125" customWidth="1"/>
    <col min="16135" max="16135" width="12.140625" customWidth="1"/>
  </cols>
  <sheetData>
    <row r="1" spans="1:3" ht="18.75" x14ac:dyDescent="0.3">
      <c r="C1" s="1" t="s">
        <v>330</v>
      </c>
    </row>
    <row r="2" spans="1:3" ht="18.75" x14ac:dyDescent="0.3">
      <c r="C2" s="1" t="s">
        <v>11</v>
      </c>
    </row>
    <row r="5" spans="1:3" ht="18.75" x14ac:dyDescent="0.25">
      <c r="A5" t="s">
        <v>335</v>
      </c>
      <c r="C5" s="2" t="s">
        <v>12</v>
      </c>
    </row>
    <row r="6" spans="1:3" ht="15.75" x14ac:dyDescent="0.25">
      <c r="B6" s="9" t="s">
        <v>322</v>
      </c>
      <c r="C6" s="9"/>
    </row>
    <row r="7" spans="1:3" ht="31.5" x14ac:dyDescent="0.25">
      <c r="B7" s="27" t="s">
        <v>329</v>
      </c>
      <c r="C7" s="17">
        <v>235000</v>
      </c>
    </row>
    <row r="8" spans="1:3" ht="18.75" x14ac:dyDescent="0.25">
      <c r="C8" s="2"/>
    </row>
    <row r="9" spans="1:3" ht="15.75" x14ac:dyDescent="0.25">
      <c r="B9" s="4" t="s">
        <v>13</v>
      </c>
      <c r="C9" s="5"/>
    </row>
    <row r="10" spans="1:3" ht="15.75" x14ac:dyDescent="0.25">
      <c r="B10" s="6" t="s">
        <v>14</v>
      </c>
      <c r="C10" s="17">
        <v>48406.9</v>
      </c>
    </row>
    <row r="11" spans="1:3" ht="15.75" x14ac:dyDescent="0.25">
      <c r="B11" s="3"/>
      <c r="C11" s="8"/>
    </row>
    <row r="12" spans="1:3" ht="15.75" x14ac:dyDescent="0.25">
      <c r="B12" s="29" t="s">
        <v>15</v>
      </c>
      <c r="C12" s="16"/>
    </row>
    <row r="13" spans="1:3" ht="15.75" x14ac:dyDescent="0.25">
      <c r="B13" s="18" t="s">
        <v>16</v>
      </c>
      <c r="C13" s="7">
        <v>1800</v>
      </c>
    </row>
    <row r="14" spans="1:3" ht="21.75" customHeight="1" x14ac:dyDescent="0.25">
      <c r="B14" s="18" t="s">
        <v>308</v>
      </c>
      <c r="C14" s="7">
        <v>9000</v>
      </c>
    </row>
    <row r="15" spans="1:3" ht="35.25" customHeight="1" x14ac:dyDescent="0.25">
      <c r="B15" s="53" t="s">
        <v>326</v>
      </c>
      <c r="C15" s="7">
        <v>9640</v>
      </c>
    </row>
    <row r="16" spans="1:3" ht="15.75" x14ac:dyDescent="0.25">
      <c r="B16" s="28"/>
      <c r="C16" s="16">
        <f>SUM(C13:C15)</f>
        <v>20440</v>
      </c>
    </row>
    <row r="17" spans="1:3" ht="15.75" x14ac:dyDescent="0.25">
      <c r="B17" s="28"/>
      <c r="C17" s="16"/>
    </row>
    <row r="18" spans="1:3" ht="18.75" x14ac:dyDescent="0.3">
      <c r="B18" s="11" t="s">
        <v>17</v>
      </c>
      <c r="C18" s="12">
        <f>C16+C10+C7</f>
        <v>303846.90000000002</v>
      </c>
    </row>
    <row r="19" spans="1:3" ht="18.75" x14ac:dyDescent="0.3">
      <c r="B19" s="11"/>
      <c r="C19" s="12"/>
    </row>
    <row r="20" spans="1:3" ht="15.75" x14ac:dyDescent="0.25">
      <c r="B20" s="28"/>
      <c r="C20" s="24"/>
    </row>
    <row r="21" spans="1:3" ht="18.75" x14ac:dyDescent="0.3">
      <c r="A21" t="s">
        <v>335</v>
      </c>
      <c r="B21" s="3"/>
      <c r="C21" s="1" t="s">
        <v>25</v>
      </c>
    </row>
    <row r="22" spans="1:3" ht="15.75" x14ac:dyDescent="0.25">
      <c r="B22" s="4" t="s">
        <v>323</v>
      </c>
      <c r="C22" s="5"/>
    </row>
    <row r="23" spans="1:3" ht="15.75" x14ac:dyDescent="0.25">
      <c r="B23" s="6" t="s">
        <v>29</v>
      </c>
      <c r="C23" s="7">
        <v>1916.11</v>
      </c>
    </row>
    <row r="24" spans="1:3" ht="33" customHeight="1" x14ac:dyDescent="0.25">
      <c r="B24" s="18" t="s">
        <v>331</v>
      </c>
      <c r="C24" s="7">
        <v>20400</v>
      </c>
    </row>
    <row r="25" spans="1:3" ht="20.25" customHeight="1" x14ac:dyDescent="0.25">
      <c r="B25" s="18" t="s">
        <v>336</v>
      </c>
      <c r="C25" s="7">
        <v>1830</v>
      </c>
    </row>
    <row r="26" spans="1:3" ht="20.25" customHeight="1" x14ac:dyDescent="0.25">
      <c r="B26" s="28"/>
      <c r="C26" s="16">
        <f>SUM(C23:C25)</f>
        <v>24146.11</v>
      </c>
    </row>
    <row r="27" spans="1:3" ht="15.75" x14ac:dyDescent="0.25">
      <c r="B27" s="5"/>
      <c r="C27" s="16"/>
    </row>
    <row r="28" spans="1:3" ht="15.75" x14ac:dyDescent="0.25">
      <c r="B28" s="9" t="s">
        <v>324</v>
      </c>
      <c r="C28" s="3"/>
    </row>
    <row r="29" spans="1:3" ht="15.75" x14ac:dyDescent="0.25">
      <c r="B29" s="10" t="s">
        <v>26</v>
      </c>
      <c r="C29" s="7">
        <v>3785</v>
      </c>
    </row>
    <row r="30" spans="1:3" ht="15.75" x14ac:dyDescent="0.25">
      <c r="B30" s="6" t="s">
        <v>27</v>
      </c>
      <c r="C30" s="7">
        <v>2370</v>
      </c>
    </row>
    <row r="31" spans="1:3" ht="31.5" x14ac:dyDescent="0.25">
      <c r="B31" s="10" t="s">
        <v>28</v>
      </c>
      <c r="C31" s="7">
        <v>7757.3</v>
      </c>
    </row>
    <row r="32" spans="1:3" ht="15.75" x14ac:dyDescent="0.25">
      <c r="B32" s="5"/>
      <c r="C32" s="8">
        <f>SUM(C29:C31)</f>
        <v>13912.3</v>
      </c>
    </row>
    <row r="33" spans="1:3" ht="15.75" x14ac:dyDescent="0.25">
      <c r="B33" s="5"/>
      <c r="C33" s="8"/>
    </row>
    <row r="34" spans="1:3" ht="15.75" x14ac:dyDescent="0.25">
      <c r="B34" s="5"/>
      <c r="C34" s="9"/>
    </row>
    <row r="35" spans="1:3" ht="18.75" x14ac:dyDescent="0.3">
      <c r="B35" s="11" t="s">
        <v>1</v>
      </c>
      <c r="C35" s="12">
        <f>C32+C26</f>
        <v>38058.410000000003</v>
      </c>
    </row>
    <row r="36" spans="1:3" ht="18.75" x14ac:dyDescent="0.3">
      <c r="B36" s="11"/>
      <c r="C36" s="12"/>
    </row>
    <row r="37" spans="1:3" ht="33.75" customHeight="1" x14ac:dyDescent="0.3">
      <c r="A37" t="s">
        <v>335</v>
      </c>
      <c r="B37" s="3"/>
      <c r="C37" s="13" t="s">
        <v>30</v>
      </c>
    </row>
    <row r="38" spans="1:3" ht="17.25" customHeight="1" x14ac:dyDescent="0.25">
      <c r="B38" s="9" t="s">
        <v>324</v>
      </c>
      <c r="C38" s="3"/>
    </row>
    <row r="39" spans="1:3" ht="31.5" x14ac:dyDescent="0.25">
      <c r="B39" s="10" t="s">
        <v>389</v>
      </c>
      <c r="C39" s="17">
        <v>12323</v>
      </c>
    </row>
    <row r="40" spans="1:3" ht="18.75" x14ac:dyDescent="0.3">
      <c r="B40" s="3"/>
      <c r="C40" s="13"/>
    </row>
    <row r="41" spans="1:3" ht="15.75" x14ac:dyDescent="0.25">
      <c r="B41" s="9" t="s">
        <v>323</v>
      </c>
      <c r="C41" s="3"/>
    </row>
    <row r="42" spans="1:3" ht="15.75" x14ac:dyDescent="0.25">
      <c r="B42" s="10" t="s">
        <v>337</v>
      </c>
      <c r="C42" s="17">
        <v>387.86</v>
      </c>
    </row>
    <row r="43" spans="1:3" ht="15.75" x14ac:dyDescent="0.25">
      <c r="B43" s="15"/>
      <c r="C43" s="16"/>
    </row>
    <row r="44" spans="1:3" ht="15.75" x14ac:dyDescent="0.25">
      <c r="B44" s="4" t="s">
        <v>13</v>
      </c>
      <c r="C44" s="5"/>
    </row>
    <row r="45" spans="1:3" ht="31.5" x14ac:dyDescent="0.25">
      <c r="B45" s="18" t="s">
        <v>333</v>
      </c>
      <c r="C45" s="17">
        <v>11400</v>
      </c>
    </row>
    <row r="46" spans="1:3" ht="15.75" x14ac:dyDescent="0.25">
      <c r="B46" s="3"/>
      <c r="C46" s="8"/>
    </row>
    <row r="47" spans="1:3" ht="15.75" x14ac:dyDescent="0.25">
      <c r="B47" s="29" t="s">
        <v>15</v>
      </c>
      <c r="C47" s="16"/>
    </row>
    <row r="48" spans="1:3" ht="15.75" x14ac:dyDescent="0.25">
      <c r="B48" s="18" t="s">
        <v>388</v>
      </c>
      <c r="C48" s="7">
        <v>111018.2</v>
      </c>
    </row>
    <row r="49" spans="1:3" ht="31.5" x14ac:dyDescent="0.25">
      <c r="B49" s="18" t="s">
        <v>308</v>
      </c>
      <c r="C49" s="7">
        <v>9000</v>
      </c>
    </row>
    <row r="50" spans="1:3" ht="15.75" x14ac:dyDescent="0.25">
      <c r="B50" s="28"/>
      <c r="C50" s="16">
        <f>SUM(C48:C49)</f>
        <v>120018.2</v>
      </c>
    </row>
    <row r="51" spans="1:3" ht="15.75" x14ac:dyDescent="0.25">
      <c r="B51" s="15"/>
      <c r="C51" s="16"/>
    </row>
    <row r="52" spans="1:3" ht="18.75" x14ac:dyDescent="0.3">
      <c r="B52" s="11" t="s">
        <v>2</v>
      </c>
      <c r="C52" s="12">
        <f>C50+C45+C42+C39</f>
        <v>144129.06</v>
      </c>
    </row>
    <row r="55" spans="1:3" ht="18.75" x14ac:dyDescent="0.3">
      <c r="A55" t="s">
        <v>335</v>
      </c>
      <c r="B55" s="3"/>
      <c r="C55" s="13" t="s">
        <v>244</v>
      </c>
    </row>
    <row r="56" spans="1:3" ht="15.75" x14ac:dyDescent="0.25">
      <c r="B56" s="4" t="s">
        <v>13</v>
      </c>
      <c r="C56" s="3"/>
    </row>
    <row r="57" spans="1:3" ht="47.25" x14ac:dyDescent="0.25">
      <c r="B57" s="18" t="s">
        <v>339</v>
      </c>
      <c r="C57" s="7">
        <v>13584.5</v>
      </c>
    </row>
    <row r="58" spans="1:3" ht="15.75" x14ac:dyDescent="0.25">
      <c r="B58" s="18" t="s">
        <v>386</v>
      </c>
      <c r="C58" s="7">
        <v>900</v>
      </c>
    </row>
    <row r="59" spans="1:3" ht="15.75" x14ac:dyDescent="0.25">
      <c r="B59" s="28"/>
      <c r="C59" s="16">
        <f>SUM(C57:C58)</f>
        <v>14484.5</v>
      </c>
    </row>
    <row r="60" spans="1:3" ht="18.75" x14ac:dyDescent="0.3">
      <c r="B60" s="19"/>
      <c r="C60" s="20"/>
    </row>
    <row r="61" spans="1:3" ht="15.75" x14ac:dyDescent="0.25">
      <c r="B61" s="9" t="s">
        <v>324</v>
      </c>
      <c r="C61" s="3"/>
    </row>
    <row r="62" spans="1:3" ht="21.75" customHeight="1" x14ac:dyDescent="0.25">
      <c r="B62" s="10" t="s">
        <v>338</v>
      </c>
      <c r="C62" s="17">
        <v>4540</v>
      </c>
    </row>
    <row r="63" spans="1:3" ht="15.75" x14ac:dyDescent="0.25">
      <c r="B63" s="15"/>
      <c r="C63" s="16"/>
    </row>
    <row r="64" spans="1:3" ht="18.75" x14ac:dyDescent="0.3">
      <c r="B64" s="19" t="s">
        <v>3</v>
      </c>
      <c r="C64" s="20">
        <f>C62+C59</f>
        <v>19024.5</v>
      </c>
    </row>
    <row r="65" spans="1:3" ht="18.75" x14ac:dyDescent="0.3">
      <c r="B65" s="19"/>
      <c r="C65" s="20"/>
    </row>
    <row r="66" spans="1:3" ht="15.75" x14ac:dyDescent="0.25">
      <c r="B66" s="15"/>
      <c r="C66" s="16"/>
    </row>
    <row r="67" spans="1:3" ht="18.75" x14ac:dyDescent="0.3">
      <c r="A67" t="s">
        <v>335</v>
      </c>
      <c r="B67" s="3"/>
      <c r="C67" s="13" t="s">
        <v>245</v>
      </c>
    </row>
    <row r="68" spans="1:3" ht="15.75" x14ac:dyDescent="0.25">
      <c r="B68" s="9" t="s">
        <v>324</v>
      </c>
      <c r="C68" s="3"/>
    </row>
    <row r="69" spans="1:3" ht="31.5" x14ac:dyDescent="0.25">
      <c r="B69" s="10" t="s">
        <v>340</v>
      </c>
      <c r="C69" s="17">
        <v>41500</v>
      </c>
    </row>
    <row r="70" spans="1:3" ht="15.75" x14ac:dyDescent="0.25">
      <c r="B70" s="15"/>
      <c r="C70" s="16"/>
    </row>
    <row r="71" spans="1:3" ht="15.75" x14ac:dyDescent="0.25">
      <c r="B71" s="9" t="s">
        <v>323</v>
      </c>
      <c r="C71" s="3"/>
    </row>
    <row r="72" spans="1:3" ht="15.75" x14ac:dyDescent="0.25">
      <c r="B72" s="7" t="s">
        <v>341</v>
      </c>
      <c r="C72" s="17">
        <v>119669.6</v>
      </c>
    </row>
    <row r="73" spans="1:3" ht="13.5" customHeight="1" x14ac:dyDescent="0.25">
      <c r="B73" s="24"/>
      <c r="C73" s="16"/>
    </row>
    <row r="74" spans="1:3" ht="18.75" x14ac:dyDescent="0.3">
      <c r="B74" s="22" t="s">
        <v>4</v>
      </c>
      <c r="C74" s="20">
        <f>C72+C69</f>
        <v>161169.60000000001</v>
      </c>
    </row>
    <row r="75" spans="1:3" ht="15.75" x14ac:dyDescent="0.25">
      <c r="B75" s="23"/>
      <c r="C75" s="24"/>
    </row>
    <row r="76" spans="1:3" ht="15.75" x14ac:dyDescent="0.25">
      <c r="B76" s="23"/>
      <c r="C76" s="24"/>
    </row>
    <row r="77" spans="1:3" ht="18.75" x14ac:dyDescent="0.3">
      <c r="A77" t="s">
        <v>335</v>
      </c>
      <c r="B77" s="3"/>
      <c r="C77" s="13" t="s">
        <v>246</v>
      </c>
    </row>
    <row r="78" spans="1:3" ht="15.75" x14ac:dyDescent="0.25">
      <c r="B78" s="9" t="s">
        <v>323</v>
      </c>
      <c r="C78" s="3"/>
    </row>
    <row r="79" spans="1:3" ht="15.75" x14ac:dyDescent="0.25">
      <c r="B79" s="21" t="s">
        <v>309</v>
      </c>
      <c r="C79" s="17">
        <v>619798</v>
      </c>
    </row>
    <row r="80" spans="1:3" ht="15.75" x14ac:dyDescent="0.25">
      <c r="B80" s="23"/>
      <c r="C80" s="24"/>
    </row>
    <row r="81" spans="1:3" ht="15.75" x14ac:dyDescent="0.25">
      <c r="B81" s="9" t="s">
        <v>324</v>
      </c>
      <c r="C81" s="3"/>
    </row>
    <row r="82" spans="1:3" ht="15.75" x14ac:dyDescent="0.25">
      <c r="B82" s="10" t="s">
        <v>344</v>
      </c>
      <c r="C82" s="17">
        <v>6676.88</v>
      </c>
    </row>
    <row r="84" spans="1:3" ht="15.75" x14ac:dyDescent="0.25">
      <c r="B84" s="4" t="s">
        <v>13</v>
      </c>
      <c r="C84" s="3"/>
    </row>
    <row r="85" spans="1:3" ht="31.5" x14ac:dyDescent="0.25">
      <c r="B85" s="21" t="s">
        <v>343</v>
      </c>
      <c r="C85" s="7">
        <v>147014.5</v>
      </c>
    </row>
    <row r="86" spans="1:3" ht="15.75" x14ac:dyDescent="0.25">
      <c r="B86" s="21" t="s">
        <v>342</v>
      </c>
      <c r="C86" s="7">
        <v>8735</v>
      </c>
    </row>
    <row r="87" spans="1:3" ht="15.75" x14ac:dyDescent="0.25">
      <c r="B87" s="23"/>
      <c r="C87" s="16">
        <f>SUM(C85:C86)</f>
        <v>155749.5</v>
      </c>
    </row>
    <row r="88" spans="1:3" ht="15.75" x14ac:dyDescent="0.25">
      <c r="B88" s="23"/>
      <c r="C88" s="24"/>
    </row>
    <row r="89" spans="1:3" ht="18.75" x14ac:dyDescent="0.3">
      <c r="B89" s="25" t="s">
        <v>5</v>
      </c>
      <c r="C89" s="12">
        <f>C79+C82+C87</f>
        <v>782224.38</v>
      </c>
    </row>
    <row r="90" spans="1:3" ht="18.75" x14ac:dyDescent="0.3">
      <c r="B90" s="25"/>
      <c r="C90" s="12"/>
    </row>
    <row r="92" spans="1:3" ht="18.75" x14ac:dyDescent="0.3">
      <c r="A92" t="s">
        <v>335</v>
      </c>
      <c r="B92" s="25"/>
      <c r="C92" s="12" t="s">
        <v>247</v>
      </c>
    </row>
    <row r="93" spans="1:3" ht="15.75" x14ac:dyDescent="0.25">
      <c r="B93" s="25"/>
      <c r="C93" s="26"/>
    </row>
    <row r="94" spans="1:3" ht="15.75" x14ac:dyDescent="0.25">
      <c r="B94" s="4" t="s">
        <v>13</v>
      </c>
      <c r="C94" s="5"/>
    </row>
    <row r="95" spans="1:3" ht="15.75" x14ac:dyDescent="0.25">
      <c r="B95" s="6" t="s">
        <v>307</v>
      </c>
      <c r="C95" s="17">
        <v>88696</v>
      </c>
    </row>
    <row r="96" spans="1:3" ht="18.75" x14ac:dyDescent="0.3">
      <c r="B96" s="25"/>
      <c r="C96" s="12"/>
    </row>
    <row r="97" spans="2:3" ht="15.75" x14ac:dyDescent="0.25">
      <c r="B97" s="9" t="s">
        <v>323</v>
      </c>
      <c r="C97" s="3"/>
    </row>
    <row r="98" spans="2:3" ht="15.75" x14ac:dyDescent="0.25">
      <c r="B98" s="21" t="s">
        <v>345</v>
      </c>
      <c r="C98" s="17">
        <v>16800</v>
      </c>
    </row>
    <row r="99" spans="2:3" ht="15.75" x14ac:dyDescent="0.25">
      <c r="B99" s="23"/>
      <c r="C99" s="16"/>
    </row>
    <row r="100" spans="2:3" ht="18.75" x14ac:dyDescent="0.3">
      <c r="B100" s="25" t="s">
        <v>346</v>
      </c>
      <c r="C100" s="12">
        <f>C98+C95</f>
        <v>105496</v>
      </c>
    </row>
    <row r="101" spans="2:3" ht="18.75" x14ac:dyDescent="0.3">
      <c r="B101" s="25"/>
      <c r="C101" s="12"/>
    </row>
    <row r="102" spans="2:3" ht="18.75" x14ac:dyDescent="0.3">
      <c r="B102" s="25"/>
      <c r="C102" s="12"/>
    </row>
    <row r="103" spans="2:3" ht="18.75" x14ac:dyDescent="0.3">
      <c r="B103" s="3"/>
      <c r="C103" s="13" t="s">
        <v>248</v>
      </c>
    </row>
    <row r="104" spans="2:3" ht="15.75" x14ac:dyDescent="0.25">
      <c r="B104" s="55" t="s">
        <v>347</v>
      </c>
      <c r="C104" s="3"/>
    </row>
    <row r="105" spans="2:3" ht="15.75" x14ac:dyDescent="0.25">
      <c r="B105" s="15"/>
      <c r="C105" s="24"/>
    </row>
    <row r="106" spans="2:3" ht="15.75" x14ac:dyDescent="0.25">
      <c r="B106" s="3"/>
      <c r="C106" s="3"/>
    </row>
    <row r="107" spans="2:3" ht="18.75" x14ac:dyDescent="0.3">
      <c r="B107" s="3"/>
      <c r="C107" s="13" t="s">
        <v>249</v>
      </c>
    </row>
    <row r="108" spans="2:3" ht="15.75" x14ac:dyDescent="0.25">
      <c r="B108" s="5"/>
      <c r="C108" s="24"/>
    </row>
    <row r="109" spans="2:3" ht="15.75" x14ac:dyDescent="0.25">
      <c r="B109" s="9" t="s">
        <v>0</v>
      </c>
      <c r="C109" s="3"/>
    </row>
    <row r="110" spans="2:3" ht="31.5" x14ac:dyDescent="0.25">
      <c r="B110" s="10" t="s">
        <v>387</v>
      </c>
      <c r="C110" s="17">
        <v>178221</v>
      </c>
    </row>
    <row r="111" spans="2:3" ht="15.75" x14ac:dyDescent="0.25">
      <c r="B111" s="11"/>
      <c r="C111" s="16"/>
    </row>
    <row r="112" spans="2:3" ht="18.75" x14ac:dyDescent="0.3">
      <c r="B112" s="11" t="s">
        <v>6</v>
      </c>
      <c r="C112" s="12">
        <f>C110</f>
        <v>178221</v>
      </c>
    </row>
    <row r="115" spans="1:3" ht="18.75" x14ac:dyDescent="0.3">
      <c r="A115" t="s">
        <v>335</v>
      </c>
      <c r="B115" s="3"/>
      <c r="C115" s="13" t="s">
        <v>250</v>
      </c>
    </row>
    <row r="116" spans="1:3" ht="15.75" x14ac:dyDescent="0.25">
      <c r="B116" s="9" t="s">
        <v>323</v>
      </c>
      <c r="C116" s="3"/>
    </row>
    <row r="117" spans="1:3" ht="15.75" x14ac:dyDescent="0.25">
      <c r="B117" s="10" t="s">
        <v>313</v>
      </c>
      <c r="C117" s="7">
        <v>68800</v>
      </c>
    </row>
    <row r="118" spans="1:3" ht="15.75" x14ac:dyDescent="0.25">
      <c r="B118" s="27" t="s">
        <v>315</v>
      </c>
      <c r="C118" s="7">
        <v>128725</v>
      </c>
    </row>
    <row r="119" spans="1:3" ht="15.75" x14ac:dyDescent="0.25">
      <c r="B119" s="27" t="s">
        <v>349</v>
      </c>
      <c r="C119" s="7">
        <v>17680.330000000002</v>
      </c>
    </row>
    <row r="120" spans="1:3" ht="15.75" x14ac:dyDescent="0.25">
      <c r="B120" s="15"/>
      <c r="C120" s="16">
        <f>SUM(C117:C119)</f>
        <v>215205.33000000002</v>
      </c>
    </row>
    <row r="121" spans="1:3" ht="15.75" x14ac:dyDescent="0.25">
      <c r="B121" s="15"/>
      <c r="C121" s="5"/>
    </row>
    <row r="122" spans="1:3" ht="15.75" x14ac:dyDescent="0.25">
      <c r="B122" s="9" t="s">
        <v>324</v>
      </c>
      <c r="C122" s="3"/>
    </row>
    <row r="123" spans="1:3" ht="15.75" x14ac:dyDescent="0.25">
      <c r="B123" s="18" t="s">
        <v>348</v>
      </c>
      <c r="C123" s="17">
        <v>7500</v>
      </c>
    </row>
    <row r="124" spans="1:3" ht="15.75" x14ac:dyDescent="0.25">
      <c r="B124" s="28"/>
      <c r="C124" s="16"/>
    </row>
    <row r="125" spans="1:3" ht="15.75" x14ac:dyDescent="0.25">
      <c r="B125" s="4" t="s">
        <v>13</v>
      </c>
      <c r="C125" s="3"/>
    </row>
    <row r="126" spans="1:3" ht="15.75" x14ac:dyDescent="0.25">
      <c r="B126" s="10" t="s">
        <v>310</v>
      </c>
      <c r="C126" s="7">
        <v>55500</v>
      </c>
    </row>
    <row r="127" spans="1:3" ht="15.75" x14ac:dyDescent="0.25">
      <c r="B127" s="10" t="s">
        <v>307</v>
      </c>
      <c r="C127" s="7">
        <v>99420.2</v>
      </c>
    </row>
    <row r="128" spans="1:3" ht="15.75" x14ac:dyDescent="0.25">
      <c r="B128" s="28"/>
      <c r="C128" s="16">
        <f>SUM(C126:C127)</f>
        <v>154920.20000000001</v>
      </c>
    </row>
    <row r="129" spans="1:3" ht="15.75" x14ac:dyDescent="0.25">
      <c r="B129" s="29" t="s">
        <v>15</v>
      </c>
      <c r="C129" s="16"/>
    </row>
    <row r="130" spans="1:3" ht="15.75" x14ac:dyDescent="0.25">
      <c r="B130" s="18" t="s">
        <v>311</v>
      </c>
      <c r="C130" s="7">
        <v>53100</v>
      </c>
    </row>
    <row r="131" spans="1:3" ht="15.75" x14ac:dyDescent="0.25">
      <c r="B131" s="18" t="s">
        <v>314</v>
      </c>
      <c r="C131" s="7">
        <v>3820</v>
      </c>
    </row>
    <row r="132" spans="1:3" ht="15.75" x14ac:dyDescent="0.25">
      <c r="B132" s="28"/>
      <c r="C132" s="16">
        <f>SUM(C130:C131)</f>
        <v>56920</v>
      </c>
    </row>
    <row r="133" spans="1:3" ht="27.75" customHeight="1" x14ac:dyDescent="0.3">
      <c r="B133" s="19" t="s">
        <v>7</v>
      </c>
      <c r="C133" s="20">
        <f>C132+C128+C123+C120</f>
        <v>434545.53</v>
      </c>
    </row>
    <row r="134" spans="1:3" ht="18.75" x14ac:dyDescent="0.3">
      <c r="B134" s="19"/>
      <c r="C134" s="20"/>
    </row>
    <row r="135" spans="1:3" ht="15.75" x14ac:dyDescent="0.25">
      <c r="B135" s="3"/>
      <c r="C135" s="3"/>
    </row>
    <row r="136" spans="1:3" ht="18.75" x14ac:dyDescent="0.3">
      <c r="A136" t="s">
        <v>335</v>
      </c>
      <c r="B136" s="3"/>
      <c r="C136" s="13" t="s">
        <v>251</v>
      </c>
    </row>
    <row r="137" spans="1:3" ht="15.75" x14ac:dyDescent="0.25">
      <c r="B137" s="9" t="s">
        <v>323</v>
      </c>
      <c r="C137" s="3"/>
    </row>
    <row r="138" spans="1:3" ht="15.75" x14ac:dyDescent="0.25">
      <c r="B138" s="10" t="s">
        <v>313</v>
      </c>
      <c r="C138" s="7">
        <v>204000</v>
      </c>
    </row>
    <row r="139" spans="1:3" ht="15.75" x14ac:dyDescent="0.25">
      <c r="B139" s="10" t="s">
        <v>350</v>
      </c>
      <c r="C139" s="7">
        <v>76000</v>
      </c>
    </row>
    <row r="140" spans="1:3" ht="33.75" customHeight="1" x14ac:dyDescent="0.25">
      <c r="B140" s="10" t="s">
        <v>351</v>
      </c>
      <c r="C140" s="7">
        <v>67000</v>
      </c>
    </row>
    <row r="141" spans="1:3" ht="15.75" x14ac:dyDescent="0.25">
      <c r="B141" s="15"/>
      <c r="C141" s="16">
        <f>SUM(C138:C140)</f>
        <v>347000</v>
      </c>
    </row>
    <row r="142" spans="1:3" ht="15.75" x14ac:dyDescent="0.25">
      <c r="B142" s="15"/>
      <c r="C142" s="16"/>
    </row>
    <row r="143" spans="1:3" ht="15.75" x14ac:dyDescent="0.25">
      <c r="B143" s="29" t="s">
        <v>15</v>
      </c>
      <c r="C143" s="16"/>
    </row>
    <row r="144" spans="1:3" ht="31.5" x14ac:dyDescent="0.25">
      <c r="B144" s="18" t="s">
        <v>316</v>
      </c>
      <c r="C144" s="17">
        <v>18000</v>
      </c>
    </row>
    <row r="145" spans="2:7" ht="15.75" x14ac:dyDescent="0.25">
      <c r="B145" s="24"/>
      <c r="C145" s="24"/>
    </row>
    <row r="146" spans="2:7" ht="15.75" x14ac:dyDescent="0.25">
      <c r="B146" s="9" t="s">
        <v>324</v>
      </c>
      <c r="C146" s="3"/>
    </row>
    <row r="147" spans="2:7" ht="15.75" x14ac:dyDescent="0.25">
      <c r="B147" s="10" t="s">
        <v>352</v>
      </c>
      <c r="C147" s="7">
        <v>12770</v>
      </c>
    </row>
    <row r="148" spans="2:7" ht="15.75" x14ac:dyDescent="0.25">
      <c r="B148" s="10" t="s">
        <v>353</v>
      </c>
      <c r="C148" s="7">
        <v>2283.12</v>
      </c>
    </row>
    <row r="149" spans="2:7" ht="24.75" customHeight="1" x14ac:dyDescent="0.25">
      <c r="B149" s="15"/>
      <c r="C149" s="16">
        <f>SUM(C147:C148)</f>
        <v>15053.119999999999</v>
      </c>
      <c r="G149" s="32"/>
    </row>
    <row r="150" spans="2:7" ht="15" customHeight="1" x14ac:dyDescent="0.25">
      <c r="B150" s="15"/>
      <c r="C150" s="24"/>
    </row>
    <row r="151" spans="2:7" ht="18.75" x14ac:dyDescent="0.3">
      <c r="B151" s="25" t="s">
        <v>8</v>
      </c>
      <c r="C151" s="12">
        <f>C149+C144+C141</f>
        <v>380053.12</v>
      </c>
    </row>
    <row r="152" spans="2:7" ht="15.75" x14ac:dyDescent="0.25">
      <c r="B152" s="61" t="s">
        <v>376</v>
      </c>
    </row>
    <row r="154" spans="2:7" ht="18.75" x14ac:dyDescent="0.3">
      <c r="C154" s="13" t="s">
        <v>252</v>
      </c>
    </row>
    <row r="156" spans="2:7" ht="15.75" x14ac:dyDescent="0.25">
      <c r="B156" s="29" t="s">
        <v>15</v>
      </c>
      <c r="C156" s="16"/>
    </row>
    <row r="157" spans="2:7" ht="15.75" x14ac:dyDescent="0.25">
      <c r="B157" s="18" t="s">
        <v>378</v>
      </c>
      <c r="C157" s="7">
        <v>1140</v>
      </c>
    </row>
    <row r="158" spans="2:7" ht="15.75" x14ac:dyDescent="0.25">
      <c r="B158" s="18" t="s">
        <v>377</v>
      </c>
      <c r="C158" s="7">
        <v>16700</v>
      </c>
    </row>
    <row r="159" spans="2:7" ht="31.5" x14ac:dyDescent="0.25">
      <c r="B159" s="18" t="s">
        <v>379</v>
      </c>
      <c r="C159" s="7">
        <v>17500</v>
      </c>
    </row>
    <row r="160" spans="2:7" ht="15.75" x14ac:dyDescent="0.25">
      <c r="B160" s="18" t="s">
        <v>381</v>
      </c>
      <c r="C160" s="7">
        <v>1000</v>
      </c>
    </row>
    <row r="161" spans="2:7" ht="15.75" x14ac:dyDescent="0.25">
      <c r="B161" s="28"/>
      <c r="C161" s="16">
        <f>SUM(C157:C160)</f>
        <v>36340</v>
      </c>
    </row>
    <row r="162" spans="2:7" ht="15.75" x14ac:dyDescent="0.25">
      <c r="B162" s="28"/>
      <c r="C162" s="16"/>
    </row>
    <row r="163" spans="2:7" ht="15.75" x14ac:dyDescent="0.25">
      <c r="B163" s="9" t="s">
        <v>324</v>
      </c>
      <c r="C163" s="3"/>
    </row>
    <row r="164" spans="2:7" ht="15.75" x14ac:dyDescent="0.25">
      <c r="B164" s="10" t="s">
        <v>383</v>
      </c>
      <c r="C164" s="7">
        <v>25826.400000000001</v>
      </c>
    </row>
    <row r="165" spans="2:7" ht="15.75" x14ac:dyDescent="0.25">
      <c r="B165" s="10" t="s">
        <v>384</v>
      </c>
      <c r="C165" s="7">
        <v>13833.9</v>
      </c>
    </row>
    <row r="166" spans="2:7" ht="31.5" x14ac:dyDescent="0.25">
      <c r="B166" s="10" t="s">
        <v>385</v>
      </c>
      <c r="C166" s="7">
        <v>16395.400000000001</v>
      </c>
    </row>
    <row r="167" spans="2:7" ht="15.75" x14ac:dyDescent="0.25">
      <c r="B167" s="28"/>
      <c r="C167" s="16">
        <f>SUM(C164:C166)</f>
        <v>56055.700000000004</v>
      </c>
    </row>
    <row r="168" spans="2:7" ht="15.75" x14ac:dyDescent="0.25">
      <c r="B168" s="28"/>
      <c r="C168" s="24"/>
    </row>
    <row r="169" spans="2:7" ht="15.75" x14ac:dyDescent="0.25">
      <c r="B169" s="9" t="s">
        <v>323</v>
      </c>
      <c r="C169" s="3"/>
    </row>
    <row r="170" spans="2:7" ht="15.75" x14ac:dyDescent="0.25">
      <c r="B170" s="10" t="s">
        <v>313</v>
      </c>
      <c r="C170" s="17">
        <v>171000</v>
      </c>
    </row>
    <row r="171" spans="2:7" ht="18.75" x14ac:dyDescent="0.3">
      <c r="C171" s="30"/>
      <c r="D171" s="12"/>
    </row>
    <row r="172" spans="2:7" ht="15.75" x14ac:dyDescent="0.25">
      <c r="B172" s="4" t="s">
        <v>13</v>
      </c>
      <c r="C172" s="3"/>
    </row>
    <row r="173" spans="2:7" ht="31.5" x14ac:dyDescent="0.25">
      <c r="B173" s="10" t="s">
        <v>380</v>
      </c>
      <c r="C173" s="17">
        <v>49050</v>
      </c>
    </row>
    <row r="174" spans="2:7" ht="15.75" x14ac:dyDescent="0.25">
      <c r="D174" s="8"/>
      <c r="F174" s="3"/>
    </row>
    <row r="175" spans="2:7" ht="18.75" x14ac:dyDescent="0.3">
      <c r="B175" s="30" t="s">
        <v>9</v>
      </c>
      <c r="C175" s="12">
        <f>C173+C170+C167+C161</f>
        <v>312445.7</v>
      </c>
      <c r="E175" s="3"/>
      <c r="G175" s="8"/>
    </row>
    <row r="176" spans="2:7" ht="18.75" x14ac:dyDescent="0.3">
      <c r="B176" s="30"/>
      <c r="C176" s="12"/>
    </row>
    <row r="177" spans="2:7" ht="18.75" x14ac:dyDescent="0.3">
      <c r="B177" s="31" t="s">
        <v>321</v>
      </c>
      <c r="C177" s="12">
        <f>C175+C151+C133+C112+C100+C89+C74+C64+C52+C35+C18</f>
        <v>2859214.2</v>
      </c>
      <c r="D177" t="s">
        <v>10</v>
      </c>
    </row>
    <row r="178" spans="2:7" ht="18.75" x14ac:dyDescent="0.3">
      <c r="B178" s="31"/>
      <c r="C178" s="12"/>
      <c r="D178" s="3" t="s">
        <v>317</v>
      </c>
      <c r="G178" s="8">
        <f>C167+C149+C123+C110+C82+C69+C62+C39+C32+C7</f>
        <v>570782</v>
      </c>
    </row>
    <row r="179" spans="2:7" ht="18.75" x14ac:dyDescent="0.3">
      <c r="B179" s="31"/>
      <c r="C179" s="12"/>
      <c r="D179" s="3" t="s">
        <v>318</v>
      </c>
      <c r="G179" s="8">
        <f>C170+C141+C120+C98+C79+C72+C42+C26</f>
        <v>1514006.9000000004</v>
      </c>
    </row>
    <row r="180" spans="2:7" ht="18.75" x14ac:dyDescent="0.3">
      <c r="B180" s="31"/>
      <c r="C180" s="12"/>
      <c r="D180" s="3" t="s">
        <v>319</v>
      </c>
      <c r="G180" s="8">
        <f>C173+C128+C95+C87+C58+C57+C45+C10</f>
        <v>522707.10000000003</v>
      </c>
    </row>
    <row r="181" spans="2:7" ht="18.75" x14ac:dyDescent="0.3">
      <c r="B181" s="31"/>
      <c r="C181" s="12"/>
      <c r="D181" s="3" t="s">
        <v>320</v>
      </c>
      <c r="G181" s="8">
        <f>C161+C144+C132+C50+C16</f>
        <v>251718.2</v>
      </c>
    </row>
    <row r="182" spans="2:7" ht="18.75" x14ac:dyDescent="0.3">
      <c r="B182" s="31"/>
      <c r="C182" s="12"/>
    </row>
    <row r="183" spans="2:7" ht="18.75" x14ac:dyDescent="0.3">
      <c r="B183" s="31"/>
      <c r="C183" s="12"/>
    </row>
    <row r="184" spans="2:7" ht="18.75" x14ac:dyDescent="0.3">
      <c r="B184" s="30"/>
      <c r="C184" s="12"/>
    </row>
    <row r="185" spans="2:7" x14ac:dyDescent="0.25">
      <c r="G185" s="74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9"/>
  <sheetViews>
    <sheetView topLeftCell="A115" workbookViewId="0">
      <selection activeCell="C117" sqref="C117"/>
    </sheetView>
  </sheetViews>
  <sheetFormatPr defaultRowHeight="15" x14ac:dyDescent="0.25"/>
  <cols>
    <col min="2" max="2" width="57.7109375" customWidth="1"/>
    <col min="3" max="3" width="24.7109375" style="32" customWidth="1"/>
    <col min="4" max="4" width="9.5703125" bestFit="1" customWidth="1"/>
    <col min="258" max="258" width="45.5703125" customWidth="1"/>
    <col min="259" max="259" width="24.7109375" customWidth="1"/>
    <col min="260" max="260" width="9.5703125" bestFit="1" customWidth="1"/>
    <col min="514" max="514" width="45.5703125" customWidth="1"/>
    <col min="515" max="515" width="24.7109375" customWidth="1"/>
    <col min="516" max="516" width="9.5703125" bestFit="1" customWidth="1"/>
    <col min="770" max="770" width="45.5703125" customWidth="1"/>
    <col min="771" max="771" width="24.7109375" customWidth="1"/>
    <col min="772" max="772" width="9.5703125" bestFit="1" customWidth="1"/>
    <col min="1026" max="1026" width="45.5703125" customWidth="1"/>
    <col min="1027" max="1027" width="24.7109375" customWidth="1"/>
    <col min="1028" max="1028" width="9.5703125" bestFit="1" customWidth="1"/>
    <col min="1282" max="1282" width="45.5703125" customWidth="1"/>
    <col min="1283" max="1283" width="24.7109375" customWidth="1"/>
    <col min="1284" max="1284" width="9.5703125" bestFit="1" customWidth="1"/>
    <col min="1538" max="1538" width="45.5703125" customWidth="1"/>
    <col min="1539" max="1539" width="24.7109375" customWidth="1"/>
    <col min="1540" max="1540" width="9.5703125" bestFit="1" customWidth="1"/>
    <col min="1794" max="1794" width="45.5703125" customWidth="1"/>
    <col min="1795" max="1795" width="24.7109375" customWidth="1"/>
    <col min="1796" max="1796" width="9.5703125" bestFit="1" customWidth="1"/>
    <col min="2050" max="2050" width="45.5703125" customWidth="1"/>
    <col min="2051" max="2051" width="24.7109375" customWidth="1"/>
    <col min="2052" max="2052" width="9.5703125" bestFit="1" customWidth="1"/>
    <col min="2306" max="2306" width="45.5703125" customWidth="1"/>
    <col min="2307" max="2307" width="24.7109375" customWidth="1"/>
    <col min="2308" max="2308" width="9.5703125" bestFit="1" customWidth="1"/>
    <col min="2562" max="2562" width="45.5703125" customWidth="1"/>
    <col min="2563" max="2563" width="24.7109375" customWidth="1"/>
    <col min="2564" max="2564" width="9.5703125" bestFit="1" customWidth="1"/>
    <col min="2818" max="2818" width="45.5703125" customWidth="1"/>
    <col min="2819" max="2819" width="24.7109375" customWidth="1"/>
    <col min="2820" max="2820" width="9.5703125" bestFit="1" customWidth="1"/>
    <col min="3074" max="3074" width="45.5703125" customWidth="1"/>
    <col min="3075" max="3075" width="24.7109375" customWidth="1"/>
    <col min="3076" max="3076" width="9.5703125" bestFit="1" customWidth="1"/>
    <col min="3330" max="3330" width="45.5703125" customWidth="1"/>
    <col min="3331" max="3331" width="24.7109375" customWidth="1"/>
    <col min="3332" max="3332" width="9.5703125" bestFit="1" customWidth="1"/>
    <col min="3586" max="3586" width="45.5703125" customWidth="1"/>
    <col min="3587" max="3587" width="24.7109375" customWidth="1"/>
    <col min="3588" max="3588" width="9.5703125" bestFit="1" customWidth="1"/>
    <col min="3842" max="3842" width="45.5703125" customWidth="1"/>
    <col min="3843" max="3843" width="24.7109375" customWidth="1"/>
    <col min="3844" max="3844" width="9.5703125" bestFit="1" customWidth="1"/>
    <col min="4098" max="4098" width="45.5703125" customWidth="1"/>
    <col min="4099" max="4099" width="24.7109375" customWidth="1"/>
    <col min="4100" max="4100" width="9.5703125" bestFit="1" customWidth="1"/>
    <col min="4354" max="4354" width="45.5703125" customWidth="1"/>
    <col min="4355" max="4355" width="24.7109375" customWidth="1"/>
    <col min="4356" max="4356" width="9.5703125" bestFit="1" customWidth="1"/>
    <col min="4610" max="4610" width="45.5703125" customWidth="1"/>
    <col min="4611" max="4611" width="24.7109375" customWidth="1"/>
    <col min="4612" max="4612" width="9.5703125" bestFit="1" customWidth="1"/>
    <col min="4866" max="4866" width="45.5703125" customWidth="1"/>
    <col min="4867" max="4867" width="24.7109375" customWidth="1"/>
    <col min="4868" max="4868" width="9.5703125" bestFit="1" customWidth="1"/>
    <col min="5122" max="5122" width="45.5703125" customWidth="1"/>
    <col min="5123" max="5123" width="24.7109375" customWidth="1"/>
    <col min="5124" max="5124" width="9.5703125" bestFit="1" customWidth="1"/>
    <col min="5378" max="5378" width="45.5703125" customWidth="1"/>
    <col min="5379" max="5379" width="24.7109375" customWidth="1"/>
    <col min="5380" max="5380" width="9.5703125" bestFit="1" customWidth="1"/>
    <col min="5634" max="5634" width="45.5703125" customWidth="1"/>
    <col min="5635" max="5635" width="24.7109375" customWidth="1"/>
    <col min="5636" max="5636" width="9.5703125" bestFit="1" customWidth="1"/>
    <col min="5890" max="5890" width="45.5703125" customWidth="1"/>
    <col min="5891" max="5891" width="24.7109375" customWidth="1"/>
    <col min="5892" max="5892" width="9.5703125" bestFit="1" customWidth="1"/>
    <col min="6146" max="6146" width="45.5703125" customWidth="1"/>
    <col min="6147" max="6147" width="24.7109375" customWidth="1"/>
    <col min="6148" max="6148" width="9.5703125" bestFit="1" customWidth="1"/>
    <col min="6402" max="6402" width="45.5703125" customWidth="1"/>
    <col min="6403" max="6403" width="24.7109375" customWidth="1"/>
    <col min="6404" max="6404" width="9.5703125" bestFit="1" customWidth="1"/>
    <col min="6658" max="6658" width="45.5703125" customWidth="1"/>
    <col min="6659" max="6659" width="24.7109375" customWidth="1"/>
    <col min="6660" max="6660" width="9.5703125" bestFit="1" customWidth="1"/>
    <col min="6914" max="6914" width="45.5703125" customWidth="1"/>
    <col min="6915" max="6915" width="24.7109375" customWidth="1"/>
    <col min="6916" max="6916" width="9.5703125" bestFit="1" customWidth="1"/>
    <col min="7170" max="7170" width="45.5703125" customWidth="1"/>
    <col min="7171" max="7171" width="24.7109375" customWidth="1"/>
    <col min="7172" max="7172" width="9.5703125" bestFit="1" customWidth="1"/>
    <col min="7426" max="7426" width="45.5703125" customWidth="1"/>
    <col min="7427" max="7427" width="24.7109375" customWidth="1"/>
    <col min="7428" max="7428" width="9.5703125" bestFit="1" customWidth="1"/>
    <col min="7682" max="7682" width="45.5703125" customWidth="1"/>
    <col min="7683" max="7683" width="24.7109375" customWidth="1"/>
    <col min="7684" max="7684" width="9.5703125" bestFit="1" customWidth="1"/>
    <col min="7938" max="7938" width="45.5703125" customWidth="1"/>
    <col min="7939" max="7939" width="24.7109375" customWidth="1"/>
    <col min="7940" max="7940" width="9.5703125" bestFit="1" customWidth="1"/>
    <col min="8194" max="8194" width="45.5703125" customWidth="1"/>
    <col min="8195" max="8195" width="24.7109375" customWidth="1"/>
    <col min="8196" max="8196" width="9.5703125" bestFit="1" customWidth="1"/>
    <col min="8450" max="8450" width="45.5703125" customWidth="1"/>
    <col min="8451" max="8451" width="24.7109375" customWidth="1"/>
    <col min="8452" max="8452" width="9.5703125" bestFit="1" customWidth="1"/>
    <col min="8706" max="8706" width="45.5703125" customWidth="1"/>
    <col min="8707" max="8707" width="24.7109375" customWidth="1"/>
    <col min="8708" max="8708" width="9.5703125" bestFit="1" customWidth="1"/>
    <col min="8962" max="8962" width="45.5703125" customWidth="1"/>
    <col min="8963" max="8963" width="24.7109375" customWidth="1"/>
    <col min="8964" max="8964" width="9.5703125" bestFit="1" customWidth="1"/>
    <col min="9218" max="9218" width="45.5703125" customWidth="1"/>
    <col min="9219" max="9219" width="24.7109375" customWidth="1"/>
    <col min="9220" max="9220" width="9.5703125" bestFit="1" customWidth="1"/>
    <col min="9474" max="9474" width="45.5703125" customWidth="1"/>
    <col min="9475" max="9475" width="24.7109375" customWidth="1"/>
    <col min="9476" max="9476" width="9.5703125" bestFit="1" customWidth="1"/>
    <col min="9730" max="9730" width="45.5703125" customWidth="1"/>
    <col min="9731" max="9731" width="24.7109375" customWidth="1"/>
    <col min="9732" max="9732" width="9.5703125" bestFit="1" customWidth="1"/>
    <col min="9986" max="9986" width="45.5703125" customWidth="1"/>
    <col min="9987" max="9987" width="24.7109375" customWidth="1"/>
    <col min="9988" max="9988" width="9.5703125" bestFit="1" customWidth="1"/>
    <col min="10242" max="10242" width="45.5703125" customWidth="1"/>
    <col min="10243" max="10243" width="24.7109375" customWidth="1"/>
    <col min="10244" max="10244" width="9.5703125" bestFit="1" customWidth="1"/>
    <col min="10498" max="10498" width="45.5703125" customWidth="1"/>
    <col min="10499" max="10499" width="24.7109375" customWidth="1"/>
    <col min="10500" max="10500" width="9.5703125" bestFit="1" customWidth="1"/>
    <col min="10754" max="10754" width="45.5703125" customWidth="1"/>
    <col min="10755" max="10755" width="24.7109375" customWidth="1"/>
    <col min="10756" max="10756" width="9.5703125" bestFit="1" customWidth="1"/>
    <col min="11010" max="11010" width="45.5703125" customWidth="1"/>
    <col min="11011" max="11011" width="24.7109375" customWidth="1"/>
    <col min="11012" max="11012" width="9.5703125" bestFit="1" customWidth="1"/>
    <col min="11266" max="11266" width="45.5703125" customWidth="1"/>
    <col min="11267" max="11267" width="24.7109375" customWidth="1"/>
    <col min="11268" max="11268" width="9.5703125" bestFit="1" customWidth="1"/>
    <col min="11522" max="11522" width="45.5703125" customWidth="1"/>
    <col min="11523" max="11523" width="24.7109375" customWidth="1"/>
    <col min="11524" max="11524" width="9.5703125" bestFit="1" customWidth="1"/>
    <col min="11778" max="11778" width="45.5703125" customWidth="1"/>
    <col min="11779" max="11779" width="24.7109375" customWidth="1"/>
    <col min="11780" max="11780" width="9.5703125" bestFit="1" customWidth="1"/>
    <col min="12034" max="12034" width="45.5703125" customWidth="1"/>
    <col min="12035" max="12035" width="24.7109375" customWidth="1"/>
    <col min="12036" max="12036" width="9.5703125" bestFit="1" customWidth="1"/>
    <col min="12290" max="12290" width="45.5703125" customWidth="1"/>
    <col min="12291" max="12291" width="24.7109375" customWidth="1"/>
    <col min="12292" max="12292" width="9.5703125" bestFit="1" customWidth="1"/>
    <col min="12546" max="12546" width="45.5703125" customWidth="1"/>
    <col min="12547" max="12547" width="24.7109375" customWidth="1"/>
    <col min="12548" max="12548" width="9.5703125" bestFit="1" customWidth="1"/>
    <col min="12802" max="12802" width="45.5703125" customWidth="1"/>
    <col min="12803" max="12803" width="24.7109375" customWidth="1"/>
    <col min="12804" max="12804" width="9.5703125" bestFit="1" customWidth="1"/>
    <col min="13058" max="13058" width="45.5703125" customWidth="1"/>
    <col min="13059" max="13059" width="24.7109375" customWidth="1"/>
    <col min="13060" max="13060" width="9.5703125" bestFit="1" customWidth="1"/>
    <col min="13314" max="13314" width="45.5703125" customWidth="1"/>
    <col min="13315" max="13315" width="24.7109375" customWidth="1"/>
    <col min="13316" max="13316" width="9.5703125" bestFit="1" customWidth="1"/>
    <col min="13570" max="13570" width="45.5703125" customWidth="1"/>
    <col min="13571" max="13571" width="24.7109375" customWidth="1"/>
    <col min="13572" max="13572" width="9.5703125" bestFit="1" customWidth="1"/>
    <col min="13826" max="13826" width="45.5703125" customWidth="1"/>
    <col min="13827" max="13827" width="24.7109375" customWidth="1"/>
    <col min="13828" max="13828" width="9.5703125" bestFit="1" customWidth="1"/>
    <col min="14082" max="14082" width="45.5703125" customWidth="1"/>
    <col min="14083" max="14083" width="24.7109375" customWidth="1"/>
    <col min="14084" max="14084" width="9.5703125" bestFit="1" customWidth="1"/>
    <col min="14338" max="14338" width="45.5703125" customWidth="1"/>
    <col min="14339" max="14339" width="24.7109375" customWidth="1"/>
    <col min="14340" max="14340" width="9.5703125" bestFit="1" customWidth="1"/>
    <col min="14594" max="14594" width="45.5703125" customWidth="1"/>
    <col min="14595" max="14595" width="24.7109375" customWidth="1"/>
    <col min="14596" max="14596" width="9.5703125" bestFit="1" customWidth="1"/>
    <col min="14850" max="14850" width="45.5703125" customWidth="1"/>
    <col min="14851" max="14851" width="24.7109375" customWidth="1"/>
    <col min="14852" max="14852" width="9.5703125" bestFit="1" customWidth="1"/>
    <col min="15106" max="15106" width="45.5703125" customWidth="1"/>
    <col min="15107" max="15107" width="24.7109375" customWidth="1"/>
    <col min="15108" max="15108" width="9.5703125" bestFit="1" customWidth="1"/>
    <col min="15362" max="15362" width="45.5703125" customWidth="1"/>
    <col min="15363" max="15363" width="24.7109375" customWidth="1"/>
    <col min="15364" max="15364" width="9.5703125" bestFit="1" customWidth="1"/>
    <col min="15618" max="15618" width="45.5703125" customWidth="1"/>
    <col min="15619" max="15619" width="24.7109375" customWidth="1"/>
    <col min="15620" max="15620" width="9.5703125" bestFit="1" customWidth="1"/>
    <col min="15874" max="15874" width="45.5703125" customWidth="1"/>
    <col min="15875" max="15875" width="24.7109375" customWidth="1"/>
    <col min="15876" max="15876" width="9.5703125" bestFit="1" customWidth="1"/>
    <col min="16130" max="16130" width="45.5703125" customWidth="1"/>
    <col min="16131" max="16131" width="24.7109375" customWidth="1"/>
    <col min="16132" max="16132" width="9.5703125" bestFit="1" customWidth="1"/>
  </cols>
  <sheetData>
    <row r="2" spans="2:6" ht="15.75" x14ac:dyDescent="0.25">
      <c r="C2" s="33"/>
      <c r="D2" s="34" t="s">
        <v>18</v>
      </c>
      <c r="E2" s="34"/>
      <c r="F2" s="34"/>
    </row>
    <row r="3" spans="2:6" ht="15.75" x14ac:dyDescent="0.25">
      <c r="C3" s="33"/>
      <c r="D3" s="34" t="s">
        <v>23</v>
      </c>
      <c r="E3" s="34"/>
      <c r="F3" s="34"/>
    </row>
    <row r="4" spans="2:6" ht="15.75" x14ac:dyDescent="0.25">
      <c r="C4" s="33"/>
      <c r="D4" s="34"/>
      <c r="E4" s="34"/>
      <c r="F4" s="34"/>
    </row>
    <row r="5" spans="2:6" ht="15.75" x14ac:dyDescent="0.25">
      <c r="B5" s="6" t="s">
        <v>19</v>
      </c>
      <c r="C5" s="14">
        <v>101.9</v>
      </c>
    </row>
    <row r="6" spans="2:6" ht="15.75" x14ac:dyDescent="0.25">
      <c r="B6" s="6" t="s">
        <v>20</v>
      </c>
      <c r="C6" s="7">
        <v>3841.75</v>
      </c>
    </row>
    <row r="7" spans="2:6" ht="31.5" customHeight="1" x14ac:dyDescent="0.25">
      <c r="B7" s="54" t="s">
        <v>327</v>
      </c>
      <c r="C7" s="7">
        <v>3250</v>
      </c>
    </row>
    <row r="8" spans="2:6" ht="15.75" x14ac:dyDescent="0.25">
      <c r="B8" s="6" t="s">
        <v>21</v>
      </c>
      <c r="C8" s="7">
        <v>1658.93</v>
      </c>
    </row>
    <row r="9" spans="2:6" ht="15.75" x14ac:dyDescent="0.25">
      <c r="B9" s="6" t="s">
        <v>328</v>
      </c>
      <c r="C9" s="7">
        <v>2640</v>
      </c>
    </row>
    <row r="10" spans="2:6" ht="18.75" x14ac:dyDescent="0.3">
      <c r="C10" s="12">
        <f>SUM(C5:C9)</f>
        <v>11492.58</v>
      </c>
    </row>
    <row r="13" spans="2:6" ht="15.75" x14ac:dyDescent="0.25">
      <c r="C13" s="33"/>
      <c r="D13" s="34" t="s">
        <v>18</v>
      </c>
      <c r="E13" s="34"/>
    </row>
    <row r="14" spans="2:6" ht="15.75" x14ac:dyDescent="0.25">
      <c r="C14" s="33"/>
      <c r="D14" s="34" t="s">
        <v>24</v>
      </c>
      <c r="E14" s="34"/>
    </row>
    <row r="16" spans="2:6" ht="15.75" x14ac:dyDescent="0.25">
      <c r="B16" s="6" t="s">
        <v>20</v>
      </c>
      <c r="C16" s="7">
        <v>2512.13</v>
      </c>
    </row>
    <row r="17" spans="2:5" ht="15.75" x14ac:dyDescent="0.25">
      <c r="B17" s="6" t="s">
        <v>262</v>
      </c>
      <c r="C17" s="7">
        <v>8700</v>
      </c>
    </row>
    <row r="18" spans="2:5" ht="15.75" customHeight="1" x14ac:dyDescent="0.25">
      <c r="B18" s="35" t="s">
        <v>21</v>
      </c>
      <c r="C18" s="7">
        <v>1660</v>
      </c>
    </row>
    <row r="19" spans="2:5" ht="18.75" x14ac:dyDescent="0.3">
      <c r="C19" s="12">
        <f>SUM(C16:C18)</f>
        <v>12872.130000000001</v>
      </c>
    </row>
    <row r="22" spans="2:5" ht="15.75" x14ac:dyDescent="0.25">
      <c r="C22" s="33"/>
      <c r="D22" s="34" t="s">
        <v>18</v>
      </c>
      <c r="E22" s="34"/>
    </row>
    <row r="23" spans="2:5" ht="15.75" x14ac:dyDescent="0.25">
      <c r="C23" s="33"/>
      <c r="D23" s="34" t="s">
        <v>31</v>
      </c>
      <c r="E23" s="34"/>
    </row>
    <row r="25" spans="2:5" ht="15.75" x14ac:dyDescent="0.25">
      <c r="B25" s="6" t="s">
        <v>22</v>
      </c>
      <c r="C25" s="7">
        <v>3237</v>
      </c>
    </row>
    <row r="26" spans="2:5" ht="15.75" x14ac:dyDescent="0.25">
      <c r="B26" s="6" t="s">
        <v>20</v>
      </c>
      <c r="C26" s="7">
        <v>2610.66</v>
      </c>
    </row>
    <row r="27" spans="2:5" ht="15.75" x14ac:dyDescent="0.25">
      <c r="B27" s="6" t="s">
        <v>263</v>
      </c>
      <c r="C27" s="7">
        <v>8700</v>
      </c>
    </row>
    <row r="28" spans="2:5" ht="15.75" x14ac:dyDescent="0.25">
      <c r="B28" s="6" t="s">
        <v>21</v>
      </c>
      <c r="C28" s="7">
        <v>1660</v>
      </c>
    </row>
    <row r="29" spans="2:5" ht="15.75" x14ac:dyDescent="0.25">
      <c r="B29" s="6" t="s">
        <v>332</v>
      </c>
      <c r="C29" s="7">
        <v>1320</v>
      </c>
    </row>
    <row r="30" spans="2:5" ht="18.75" x14ac:dyDescent="0.3">
      <c r="C30" s="12">
        <f>SUM(C25:C29)</f>
        <v>17527.66</v>
      </c>
    </row>
    <row r="31" spans="2:5" ht="18.75" x14ac:dyDescent="0.3">
      <c r="C31" s="12"/>
    </row>
    <row r="33" spans="2:5" ht="15.75" x14ac:dyDescent="0.25">
      <c r="D33" s="34" t="s">
        <v>18</v>
      </c>
      <c r="E33" s="34"/>
    </row>
    <row r="34" spans="2:5" ht="15.75" x14ac:dyDescent="0.25">
      <c r="C34" s="33"/>
      <c r="D34" s="34" t="s">
        <v>253</v>
      </c>
      <c r="E34" s="34"/>
    </row>
    <row r="36" spans="2:5" ht="15.75" x14ac:dyDescent="0.25">
      <c r="B36" s="6" t="s">
        <v>20</v>
      </c>
      <c r="C36" s="7">
        <v>1212</v>
      </c>
    </row>
    <row r="37" spans="2:5" ht="15.75" x14ac:dyDescent="0.25">
      <c r="B37" s="6" t="s">
        <v>21</v>
      </c>
      <c r="C37" s="7">
        <v>1660</v>
      </c>
    </row>
    <row r="38" spans="2:5" ht="15.75" x14ac:dyDescent="0.25">
      <c r="B38" s="6" t="s">
        <v>262</v>
      </c>
      <c r="C38" s="7">
        <v>4350</v>
      </c>
    </row>
    <row r="39" spans="2:5" ht="18.75" x14ac:dyDescent="0.3">
      <c r="C39" s="12">
        <f>SUM(C36:C38)</f>
        <v>7222</v>
      </c>
    </row>
    <row r="40" spans="2:5" ht="18.75" x14ac:dyDescent="0.3">
      <c r="C40" s="12"/>
    </row>
    <row r="42" spans="2:5" ht="15.75" x14ac:dyDescent="0.25">
      <c r="D42" s="34" t="s">
        <v>18</v>
      </c>
      <c r="E42" s="34"/>
    </row>
    <row r="43" spans="2:5" ht="15.75" x14ac:dyDescent="0.25">
      <c r="C43" s="33"/>
      <c r="D43" s="34" t="s">
        <v>254</v>
      </c>
      <c r="E43" s="34"/>
    </row>
    <row r="45" spans="2:5" ht="15.75" x14ac:dyDescent="0.25">
      <c r="B45" s="6" t="s">
        <v>20</v>
      </c>
      <c r="C45" s="7">
        <v>5267.3</v>
      </c>
    </row>
    <row r="46" spans="2:5" ht="15.75" x14ac:dyDescent="0.25">
      <c r="B46" s="6" t="s">
        <v>21</v>
      </c>
      <c r="C46" s="7">
        <v>1660</v>
      </c>
    </row>
    <row r="47" spans="2:5" ht="15.75" x14ac:dyDescent="0.25">
      <c r="B47" s="6" t="s">
        <v>262</v>
      </c>
      <c r="C47" s="7">
        <v>4350</v>
      </c>
    </row>
    <row r="48" spans="2:5" ht="15.75" x14ac:dyDescent="0.25">
      <c r="B48" s="6" t="s">
        <v>334</v>
      </c>
      <c r="C48" s="7">
        <v>3960</v>
      </c>
    </row>
    <row r="49" spans="2:5" ht="18.75" x14ac:dyDescent="0.3">
      <c r="B49" s="5"/>
      <c r="C49" s="12">
        <f>SUM(C45:C48)</f>
        <v>15237.3</v>
      </c>
    </row>
    <row r="50" spans="2:5" ht="18.75" x14ac:dyDescent="0.3">
      <c r="B50" s="5"/>
      <c r="C50" s="12"/>
    </row>
    <row r="51" spans="2:5" ht="15.75" x14ac:dyDescent="0.25">
      <c r="B51" s="5"/>
      <c r="C51" s="24"/>
    </row>
    <row r="52" spans="2:5" ht="15.75" x14ac:dyDescent="0.25">
      <c r="D52" s="34" t="s">
        <v>18</v>
      </c>
      <c r="E52" s="34"/>
    </row>
    <row r="53" spans="2:5" ht="15.75" x14ac:dyDescent="0.25">
      <c r="C53" s="33"/>
      <c r="D53" s="34" t="s">
        <v>255</v>
      </c>
      <c r="E53" s="34"/>
    </row>
    <row r="54" spans="2:5" x14ac:dyDescent="0.25">
      <c r="C54" s="33"/>
    </row>
    <row r="55" spans="2:5" ht="15.75" customHeight="1" x14ac:dyDescent="0.25">
      <c r="B55" s="6" t="s">
        <v>20</v>
      </c>
      <c r="C55" s="7">
        <v>1419.33</v>
      </c>
    </row>
    <row r="56" spans="2:5" ht="15.75" x14ac:dyDescent="0.25">
      <c r="B56" s="35" t="s">
        <v>262</v>
      </c>
      <c r="C56" s="7">
        <v>10165</v>
      </c>
    </row>
    <row r="57" spans="2:5" ht="15.75" x14ac:dyDescent="0.25">
      <c r="B57" s="6" t="s">
        <v>21</v>
      </c>
      <c r="C57" s="7">
        <v>3592</v>
      </c>
    </row>
    <row r="58" spans="2:5" ht="18.75" x14ac:dyDescent="0.3">
      <c r="C58" s="12">
        <f>SUM(C55:C57)</f>
        <v>15176.33</v>
      </c>
    </row>
    <row r="59" spans="2:5" ht="18.75" x14ac:dyDescent="0.3">
      <c r="C59" s="12"/>
    </row>
    <row r="61" spans="2:5" ht="15.75" x14ac:dyDescent="0.25">
      <c r="D61" s="34" t="s">
        <v>18</v>
      </c>
      <c r="E61" s="34"/>
    </row>
    <row r="62" spans="2:5" ht="15.75" x14ac:dyDescent="0.25">
      <c r="C62" s="33"/>
      <c r="D62" s="34" t="s">
        <v>256</v>
      </c>
      <c r="E62" s="34"/>
    </row>
    <row r="64" spans="2:5" ht="15.75" x14ac:dyDescent="0.25">
      <c r="B64" s="6" t="s">
        <v>20</v>
      </c>
      <c r="C64" s="7">
        <v>1260</v>
      </c>
    </row>
    <row r="65" spans="2:5" ht="15.75" x14ac:dyDescent="0.25">
      <c r="B65" s="6" t="s">
        <v>21</v>
      </c>
      <c r="C65" s="7">
        <v>8810.08</v>
      </c>
    </row>
    <row r="66" spans="2:5" ht="15.75" x14ac:dyDescent="0.25">
      <c r="B66" s="6" t="s">
        <v>262</v>
      </c>
      <c r="C66" s="7">
        <v>18930</v>
      </c>
    </row>
    <row r="67" spans="2:5" ht="15.75" x14ac:dyDescent="0.25">
      <c r="B67" s="6" t="s">
        <v>312</v>
      </c>
      <c r="C67" s="7">
        <v>6858.83</v>
      </c>
    </row>
    <row r="68" spans="2:5" ht="18.75" x14ac:dyDescent="0.3">
      <c r="C68" s="12">
        <f>SUM(C64:C67)</f>
        <v>35858.910000000003</v>
      </c>
    </row>
    <row r="69" spans="2:5" ht="18.75" x14ac:dyDescent="0.3">
      <c r="C69" s="12"/>
    </row>
    <row r="71" spans="2:5" ht="15.75" x14ac:dyDescent="0.25">
      <c r="D71" s="34" t="s">
        <v>18</v>
      </c>
      <c r="E71" s="34"/>
    </row>
    <row r="72" spans="2:5" ht="15.75" x14ac:dyDescent="0.25">
      <c r="C72" s="33"/>
      <c r="D72" s="34" t="s">
        <v>257</v>
      </c>
      <c r="E72" s="34"/>
    </row>
    <row r="74" spans="2:5" ht="15.75" x14ac:dyDescent="0.25">
      <c r="B74" s="6" t="s">
        <v>20</v>
      </c>
      <c r="C74" s="7">
        <v>2764.95</v>
      </c>
    </row>
    <row r="75" spans="2:5" ht="15.75" x14ac:dyDescent="0.25">
      <c r="B75" s="6" t="s">
        <v>21</v>
      </c>
      <c r="C75" s="7">
        <v>5500</v>
      </c>
    </row>
    <row r="76" spans="2:5" ht="15.75" x14ac:dyDescent="0.25">
      <c r="B76" s="6" t="s">
        <v>262</v>
      </c>
      <c r="C76" s="7">
        <v>18544</v>
      </c>
    </row>
    <row r="77" spans="2:5" ht="15.75" x14ac:dyDescent="0.25">
      <c r="B77" s="6" t="s">
        <v>312</v>
      </c>
      <c r="C77" s="7">
        <v>2335.69</v>
      </c>
    </row>
    <row r="78" spans="2:5" ht="18.75" x14ac:dyDescent="0.3">
      <c r="C78" s="12">
        <f>SUM(C74:C77)</f>
        <v>29144.639999999999</v>
      </c>
    </row>
    <row r="79" spans="2:5" ht="18.75" x14ac:dyDescent="0.3">
      <c r="C79" s="12"/>
    </row>
    <row r="81" spans="2:5" ht="15.75" x14ac:dyDescent="0.25">
      <c r="D81" s="34" t="s">
        <v>18</v>
      </c>
      <c r="E81" s="34"/>
    </row>
    <row r="82" spans="2:5" ht="15.75" x14ac:dyDescent="0.25">
      <c r="C82" s="33"/>
      <c r="D82" s="34" t="s">
        <v>258</v>
      </c>
      <c r="E82" s="34"/>
    </row>
    <row r="84" spans="2:5" ht="15.75" x14ac:dyDescent="0.25">
      <c r="B84" s="6" t="s">
        <v>20</v>
      </c>
      <c r="C84" s="7">
        <v>1236</v>
      </c>
    </row>
    <row r="85" spans="2:5" ht="15.75" x14ac:dyDescent="0.25">
      <c r="B85" s="6" t="s">
        <v>21</v>
      </c>
      <c r="C85" s="7">
        <v>5500</v>
      </c>
    </row>
    <row r="86" spans="2:5" ht="15.75" x14ac:dyDescent="0.25">
      <c r="B86" s="6" t="s">
        <v>262</v>
      </c>
      <c r="C86" s="7">
        <v>18544</v>
      </c>
    </row>
    <row r="87" spans="2:5" ht="18.75" x14ac:dyDescent="0.3">
      <c r="C87" s="12">
        <f>SUM(C84:C86)</f>
        <v>25280</v>
      </c>
    </row>
    <row r="89" spans="2:5" ht="15.75" x14ac:dyDescent="0.25">
      <c r="D89" s="34" t="s">
        <v>18</v>
      </c>
      <c r="E89" s="34"/>
    </row>
    <row r="90" spans="2:5" ht="15.75" x14ac:dyDescent="0.25">
      <c r="C90" s="33"/>
      <c r="D90" s="34" t="s">
        <v>259</v>
      </c>
      <c r="E90" s="34"/>
    </row>
    <row r="91" spans="2:5" x14ac:dyDescent="0.25">
      <c r="C91" s="33"/>
    </row>
    <row r="93" spans="2:5" ht="15.75" x14ac:dyDescent="0.25">
      <c r="B93" s="6" t="s">
        <v>20</v>
      </c>
      <c r="C93" s="7">
        <v>1392</v>
      </c>
    </row>
    <row r="94" spans="2:5" ht="15.75" x14ac:dyDescent="0.25">
      <c r="B94" s="6" t="s">
        <v>21</v>
      </c>
      <c r="C94" s="7">
        <v>5490</v>
      </c>
    </row>
    <row r="95" spans="2:5" ht="15.75" x14ac:dyDescent="0.25">
      <c r="B95" s="6" t="s">
        <v>262</v>
      </c>
      <c r="C95" s="7">
        <v>18552</v>
      </c>
    </row>
    <row r="96" spans="2:5" ht="15.75" x14ac:dyDescent="0.25">
      <c r="B96" s="6" t="s">
        <v>312</v>
      </c>
      <c r="C96" s="7">
        <v>2366.54</v>
      </c>
    </row>
    <row r="97" spans="2:5" ht="15.75" x14ac:dyDescent="0.25">
      <c r="B97" s="6" t="s">
        <v>22</v>
      </c>
      <c r="C97" s="7">
        <v>3245.3</v>
      </c>
    </row>
    <row r="98" spans="2:5" ht="18.75" x14ac:dyDescent="0.3">
      <c r="C98" s="12">
        <f>SUM(C93:C97)</f>
        <v>31045.84</v>
      </c>
    </row>
    <row r="100" spans="2:5" ht="15.75" x14ac:dyDescent="0.25">
      <c r="D100" s="34" t="s">
        <v>18</v>
      </c>
      <c r="E100" s="34"/>
    </row>
    <row r="101" spans="2:5" ht="15.75" x14ac:dyDescent="0.25">
      <c r="C101" s="33"/>
      <c r="D101" s="34" t="s">
        <v>260</v>
      </c>
      <c r="E101" s="34"/>
    </row>
    <row r="102" spans="2:5" x14ac:dyDescent="0.25">
      <c r="C102" s="33"/>
    </row>
    <row r="104" spans="2:5" ht="15.75" x14ac:dyDescent="0.25">
      <c r="B104" s="6" t="s">
        <v>20</v>
      </c>
      <c r="C104" s="7">
        <v>4817.2</v>
      </c>
    </row>
    <row r="105" spans="2:5" ht="21" customHeight="1" x14ac:dyDescent="0.25">
      <c r="B105" s="6" t="s">
        <v>21</v>
      </c>
      <c r="C105" s="7">
        <v>7535</v>
      </c>
    </row>
    <row r="106" spans="2:5" ht="21" customHeight="1" x14ac:dyDescent="0.25">
      <c r="B106" s="35" t="s">
        <v>22</v>
      </c>
      <c r="C106" s="7">
        <v>3320.8</v>
      </c>
    </row>
    <row r="107" spans="2:5" ht="15.75" x14ac:dyDescent="0.25">
      <c r="B107" s="6" t="s">
        <v>262</v>
      </c>
      <c r="C107" s="7">
        <v>23833.54</v>
      </c>
    </row>
    <row r="108" spans="2:5" ht="15.75" x14ac:dyDescent="0.25">
      <c r="B108" s="56" t="s">
        <v>312</v>
      </c>
      <c r="C108" s="7">
        <v>4632.72</v>
      </c>
    </row>
    <row r="109" spans="2:5" ht="18.75" x14ac:dyDescent="0.3">
      <c r="C109" s="12">
        <f>SUM(C104:C108)</f>
        <v>44139.26</v>
      </c>
    </row>
    <row r="110" spans="2:5" ht="18.75" x14ac:dyDescent="0.3">
      <c r="C110" s="12"/>
    </row>
    <row r="111" spans="2:5" ht="15.75" x14ac:dyDescent="0.25">
      <c r="D111" s="34" t="s">
        <v>18</v>
      </c>
      <c r="E111" s="34"/>
    </row>
    <row r="112" spans="2:5" ht="15.75" x14ac:dyDescent="0.25">
      <c r="C112" s="33"/>
      <c r="D112" s="34" t="s">
        <v>261</v>
      </c>
      <c r="E112" s="34"/>
    </row>
    <row r="113" spans="2:6" x14ac:dyDescent="0.25">
      <c r="C113" s="33"/>
    </row>
    <row r="115" spans="2:6" ht="15.75" x14ac:dyDescent="0.25">
      <c r="B115" s="6" t="s">
        <v>20</v>
      </c>
      <c r="C115" s="7">
        <v>2728.4</v>
      </c>
    </row>
    <row r="116" spans="2:6" ht="15.75" customHeight="1" x14ac:dyDescent="0.25">
      <c r="B116" s="6" t="s">
        <v>21</v>
      </c>
      <c r="C116" s="7">
        <v>1720</v>
      </c>
    </row>
    <row r="117" spans="2:6" ht="21.75" customHeight="1" x14ac:dyDescent="0.25">
      <c r="B117" s="35" t="s">
        <v>382</v>
      </c>
      <c r="C117" s="7">
        <v>5609</v>
      </c>
    </row>
    <row r="118" spans="2:6" ht="19.5" customHeight="1" x14ac:dyDescent="0.25">
      <c r="B118" s="35" t="s">
        <v>312</v>
      </c>
      <c r="C118" s="7">
        <v>2890.72</v>
      </c>
    </row>
    <row r="119" spans="2:6" ht="18.75" x14ac:dyDescent="0.3">
      <c r="C119" s="12">
        <f>SUM(C115:C118)</f>
        <v>12948.119999999999</v>
      </c>
    </row>
    <row r="121" spans="2:6" ht="15.75" x14ac:dyDescent="0.25">
      <c r="D121" s="3"/>
      <c r="E121" s="3"/>
      <c r="F121" s="3"/>
    </row>
    <row r="122" spans="2:6" ht="18.75" x14ac:dyDescent="0.3">
      <c r="B122" s="36" t="s">
        <v>264</v>
      </c>
      <c r="C122" s="12">
        <f>C119+C109+C98+C87+C78+C68+C58+C49+C39+C30+C19+C10</f>
        <v>257944.76999999996</v>
      </c>
      <c r="D122" s="3"/>
      <c r="E122" s="3"/>
      <c r="F122" s="3"/>
    </row>
    <row r="123" spans="2:6" ht="18.75" x14ac:dyDescent="0.3">
      <c r="C123" s="57"/>
      <c r="D123" s="3"/>
      <c r="E123" s="3"/>
      <c r="F123" s="3"/>
    </row>
    <row r="124" spans="2:6" ht="18.75" x14ac:dyDescent="0.3">
      <c r="C124" s="12"/>
      <c r="D124" s="3"/>
      <c r="E124" s="3"/>
      <c r="F124" s="3"/>
    </row>
    <row r="125" spans="2:6" ht="18.75" x14ac:dyDescent="0.3">
      <c r="C125" s="12"/>
    </row>
    <row r="135" spans="2:5" ht="46.5" customHeight="1" x14ac:dyDescent="0.25"/>
    <row r="138" spans="2:5" ht="15.75" x14ac:dyDescent="0.25">
      <c r="D138" s="34"/>
      <c r="E138" s="34"/>
    </row>
    <row r="139" spans="2:5" ht="15.75" x14ac:dyDescent="0.25">
      <c r="B139" s="37"/>
      <c r="C139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ПОЖЕРТВОВАНИЯ</vt:lpstr>
      <vt:lpstr>РАСХОДЫ ПО ПРОГРАММАМ</vt:lpstr>
      <vt:lpstr>РАСХОДЫ НА ФОНД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dcterms:created xsi:type="dcterms:W3CDTF">2014-02-28T17:48:31Z</dcterms:created>
  <dcterms:modified xsi:type="dcterms:W3CDTF">2014-03-28T01:35:20Z</dcterms:modified>
</cp:coreProperties>
</file>